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05"/>
  </bookViews>
  <sheets>
    <sheet name="1-илова" sheetId="1" r:id="rId1"/>
    <sheet name="2-илова" sheetId="2" r:id="rId2"/>
    <sheet name="3-илова" sheetId="3" r:id="rId3"/>
    <sheet name="4-илова" sheetId="4" r:id="rId4"/>
    <sheet name="5-илова" sheetId="5" r:id="rId5"/>
    <sheet name="6-илова" sheetId="6" r:id="rId6"/>
    <sheet name="7-илова" sheetId="7" r:id="rId7"/>
    <sheet name="8-илова" sheetId="8" r:id="rId8"/>
    <sheet name="9-илова" sheetId="9" r:id="rId9"/>
    <sheet name="10-илова" sheetId="10" r:id="rId10"/>
    <sheet name="13-илова" sheetId="11" r:id="rId11"/>
    <sheet name="14-илова" sheetId="12" r:id="rId12"/>
  </sheets>
  <calcPr calcId="152511"/>
</workbook>
</file>

<file path=xl/calcChain.xml><?xml version="1.0" encoding="utf-8"?>
<calcChain xmlns="http://schemas.openxmlformats.org/spreadsheetml/2006/main">
  <c r="F69" i="5" l="1"/>
  <c r="E56" i="3"/>
  <c r="D56" i="3"/>
  <c r="A45" i="5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F59" i="5"/>
  <c r="E37" i="3" l="1"/>
  <c r="E27" i="3"/>
  <c r="E54" i="3"/>
  <c r="D54" i="3"/>
  <c r="E49" i="3"/>
  <c r="D49" i="3"/>
  <c r="E44" i="3"/>
  <c r="D44" i="3"/>
  <c r="F14" i="5"/>
  <c r="F20" i="4"/>
  <c r="D55" i="3" l="1"/>
  <c r="E55" i="3"/>
  <c r="C8" i="1"/>
  <c r="F67" i="5" l="1"/>
  <c r="F64" i="5"/>
  <c r="F68" i="5" l="1"/>
  <c r="F42" i="5"/>
  <c r="F39" i="5"/>
  <c r="F37" i="5"/>
  <c r="F20" i="5"/>
  <c r="F18" i="5"/>
  <c r="F43" i="5" l="1"/>
  <c r="F21" i="5"/>
  <c r="D22" i="3"/>
  <c r="E22" i="3"/>
  <c r="E38" i="3" l="1"/>
  <c r="D38" i="3"/>
  <c r="E33" i="3" l="1"/>
  <c r="D33" i="3"/>
  <c r="E28" i="3"/>
  <c r="D28" i="3"/>
  <c r="D39" i="3" s="1"/>
  <c r="E17" i="3"/>
  <c r="D17" i="3"/>
  <c r="E12" i="3"/>
  <c r="D12" i="3"/>
  <c r="D23" i="3" l="1"/>
  <c r="E23" i="3"/>
  <c r="E39" i="3"/>
</calcChain>
</file>

<file path=xl/sharedStrings.xml><?xml version="1.0" encoding="utf-8"?>
<sst xmlns="http://schemas.openxmlformats.org/spreadsheetml/2006/main" count="802" uniqueCount="221">
  <si>
    <t>Тартиб рақами</t>
  </si>
  <si>
    <t>Ўз тасаруфидаги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</si>
  <si>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</si>
  <si>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</si>
  <si>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</si>
  <si>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</si>
  <si>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</si>
  <si>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</si>
  <si>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</si>
  <si>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МАЪЛУМОТ</t>
  </si>
  <si>
    <t>сўмда</t>
  </si>
  <si>
    <t>1-илова</t>
  </si>
  <si>
    <t>2-илова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</si>
  <si>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</si>
  <si>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</si>
  <si>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</si>
  <si>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</si>
  <si>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Пудратчи тўғрисида маълумотлар</t>
  </si>
  <si>
    <t>Лойиҳани амалга ошириш қиймати (минг сўм)</t>
  </si>
  <si>
    <t>шундан ўзлаштирилган маблағлар (минг сўм)</t>
  </si>
  <si>
    <t>Пудратчи номи</t>
  </si>
  <si>
    <t>Корхона СТИРи</t>
  </si>
  <si>
    <t>3-илова</t>
  </si>
  <si>
    <t>Ҳисобот даври</t>
  </si>
  <si>
    <t>Йўналишлари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</si>
  <si>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</si>
  <si>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</si>
  <si>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</si>
  <si>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</si>
  <si>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</si>
  <si>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</si>
  <si>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</si>
  <si>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</si>
  <si>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Хаммаси</t>
  </si>
  <si>
    <t>х</t>
  </si>
  <si>
    <t>2-чорак</t>
  </si>
  <si>
    <t>4-илова</t>
  </si>
  <si>
    <t>Харид қилинган товарлар ва хизматлар номи</t>
  </si>
  <si>
    <t>Харид жараёнини амалга ошириш тури</t>
  </si>
  <si>
    <t>Сумма</t>
  </si>
  <si>
    <t>Лот/шартнома рақами</t>
  </si>
  <si>
    <t>Харид қилинаётган товарлар (хизматлар) ўлчов бирлиги (имконият даражасида</t>
  </si>
  <si>
    <t>бюджетдан ташқари жамғарма</t>
  </si>
  <si>
    <t>биржа</t>
  </si>
  <si>
    <t>Жами</t>
  </si>
  <si>
    <t>бюджет</t>
  </si>
  <si>
    <t xml:space="preserve"> </t>
  </si>
  <si>
    <t>5-илова</t>
  </si>
  <si>
    <t xml:space="preserve">х </t>
  </si>
  <si>
    <t>тўғридан-тўғри</t>
  </si>
  <si>
    <t>сўм</t>
  </si>
  <si>
    <t>6-илова</t>
  </si>
  <si>
    <t>Тадбир номи</t>
  </si>
  <si>
    <t xml:space="preserve">Шартноманинг умумий қиймати 
(минг сўм)
</t>
  </si>
  <si>
    <t>7-илова</t>
  </si>
  <si>
    <t>Объект сони</t>
  </si>
  <si>
    <t>Режалаштирилган маблағ</t>
  </si>
  <si>
    <t xml:space="preserve">Бажарилган ишлар ва харажатларнинг миқдори
(минг сўм)
</t>
  </si>
  <si>
    <t>Ажратилган маблағнинг ўзлаш-тирилиши (%)</t>
  </si>
  <si>
    <t>Дастурга киритиш учун асос</t>
  </si>
  <si>
    <t xml:space="preserve">Йил бошида учун тасдиқланган дастур асосида
(минг сўм)
</t>
  </si>
  <si>
    <t xml:space="preserve">Йил давомида
қўшимча ажратилган маблағлар асосида
(минг сўм)
</t>
  </si>
  <si>
    <t>Молиялаштирилган маблағ 
(минг сўм)</t>
  </si>
  <si>
    <t>8-илова</t>
  </si>
  <si>
    <t>Т/р</t>
  </si>
  <si>
    <t>Объект номи ва манзили</t>
  </si>
  <si>
    <t>Амалга ошириш муддати</t>
  </si>
  <si>
    <t>Ўлчов бирлиги</t>
  </si>
  <si>
    <t>Молиялаш-тирилган маблағ</t>
  </si>
  <si>
    <t>Бажарилган ишлар ва харажатларнинг миқдори</t>
  </si>
  <si>
    <t>Йил бошида учун тасдиқланган дастур асосида</t>
  </si>
  <si>
    <t>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</si>
  <si>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</si>
  <si>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</si>
  <si>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</si>
  <si>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</si>
  <si>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</si>
  <si>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</si>
  <si>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</si>
  <si>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</si>
  <si>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</si>
  <si>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</si>
  <si>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</si>
  <si>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</si>
  <si>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9-илова</t>
  </si>
  <si>
    <t xml:space="preserve">Ўзбекистон Республикаси Давлат активларини бошқариш агентлигига тақдим этилган солиқ имтиёзлари </t>
  </si>
  <si>
    <t>Солиқ тури</t>
  </si>
  <si>
    <t>Имтиёз номи</t>
  </si>
  <si>
    <t>Ҳуқуқий ҳужжат тури</t>
  </si>
  <si>
    <t>Ҳужжат рақами ва санаси</t>
  </si>
  <si>
    <t>Имтиёзнинг амал қилиш муддати</t>
  </si>
  <si>
    <t>10-илова</t>
  </si>
  <si>
    <t>РЎЙХАТИ</t>
  </si>
  <si>
    <t>Ҳужжат тури</t>
  </si>
  <si>
    <t>Ҳужжат рақами</t>
  </si>
  <si>
    <t>Ҳужжат тасдиқланган сана</t>
  </si>
  <si>
    <t>Ҳужжат номи</t>
  </si>
  <si>
    <t>Ҳужжатнинг тузилмавий бирлиги</t>
  </si>
  <si>
    <t>Кучга кириш санаси</t>
  </si>
  <si>
    <t>Ҳужжатнинг амал қилиш муддати</t>
  </si>
  <si>
    <t>Имтиёз тури</t>
  </si>
  <si>
    <t>Имтиёз берилган соҳа номи</t>
  </si>
  <si>
    <t xml:space="preserve">Божхона тўлови
</t>
  </si>
  <si>
    <t>Акциз солиғи</t>
  </si>
  <si>
    <t>ҚҚС</t>
  </si>
  <si>
    <t>13-илова</t>
  </si>
  <si>
    <t xml:space="preserve">МАЪЛУМОТ </t>
  </si>
  <si>
    <t>Назорат тадбирлари мазмуни</t>
  </si>
  <si>
    <t>Ўтказиш санаси</t>
  </si>
  <si>
    <t>Объектлар номи</t>
  </si>
  <si>
    <t>ривожлантириш жамғармаси</t>
  </si>
  <si>
    <t>Изоҳ:</t>
  </si>
  <si>
    <t>Давлат бюджети маблағлари</t>
  </si>
  <si>
    <t>Бюджетдан ташқари жамғарма маблағлари</t>
  </si>
  <si>
    <t xml:space="preserve">Ривожлантириш жамғармаси маблағлари </t>
  </si>
  <si>
    <t>Изоҳ</t>
  </si>
  <si>
    <t>Молиялаштириш манбаси</t>
  </si>
  <si>
    <t>Биринчи даражали бюджет маблағлари тақсимловчи номи</t>
  </si>
  <si>
    <t>Ажратилган маблағнинг ўзлаштирилиши (%)</t>
  </si>
  <si>
    <t>-</t>
  </si>
  <si>
    <t>Ўзбекистон Республикаси Давлат активларини бошқариш агентлигига тақдим этилган солиқ имтиёзлари 
МАЪЛУМОТ</t>
  </si>
  <si>
    <t xml:space="preserve">Ўзбекистон Республикаси Давлат активларини бошқариш агентлигига алоҳида солиқ имтиёзлари тақдим этилмаган  </t>
  </si>
  <si>
    <t xml:space="preserve">Молиялаштириш манбаси </t>
  </si>
  <si>
    <t>Йил давомида (минг.сўм)</t>
  </si>
  <si>
    <t>Кредитлар бўйича:</t>
  </si>
  <si>
    <t>Кредит олувчилар номи</t>
  </si>
  <si>
    <t>СТИР</t>
  </si>
  <si>
    <t>Жойлашган ҳудуд</t>
  </si>
  <si>
    <t>(вилоят, туман (шаҳар)</t>
  </si>
  <si>
    <t xml:space="preserve">Маблағ ажратилишидан кўзланган мақсад </t>
  </si>
  <si>
    <t>Ажратилган маблағ</t>
  </si>
  <si>
    <t>Ажратилиши тартиби</t>
  </si>
  <si>
    <t>Ажратилган кредит маблағларининг қайтарилиши</t>
  </si>
  <si>
    <t>Фоиз ставкаси</t>
  </si>
  <si>
    <t>Сўндирилиши муддати</t>
  </si>
  <si>
    <t>Асосий қарз</t>
  </si>
  <si>
    <t>Фоиз тўловлари</t>
  </si>
  <si>
    <t>Жарима ва пенялар</t>
  </si>
  <si>
    <t>1.</t>
  </si>
  <si>
    <t>2.</t>
  </si>
  <si>
    <t>3.</t>
  </si>
  <si>
    <t>Субсидиялар бўйича:</t>
  </si>
  <si>
    <t>Субсидия олувчилар номи</t>
  </si>
  <si>
    <t>Маблағ ажратилиши юзасидан асословчи ҳужжат номи ва санаси</t>
  </si>
  <si>
    <t>Депозитлар бўйича</t>
  </si>
  <si>
    <t>Депозит жойлаштирилган банк номи</t>
  </si>
  <si>
    <t>Муддати</t>
  </si>
  <si>
    <t>Фоизи</t>
  </si>
  <si>
    <t>Жойлаштирилган маблағ</t>
  </si>
  <si>
    <t>Шартнома рақами ва санаси</t>
  </si>
  <si>
    <t>МАЪЛУМОТЛАР</t>
  </si>
  <si>
    <t>14-илова</t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</si>
  <si>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кредитлар ажратилмаган.</t>
    </r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</si>
  <si>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субсидиялар ажратилмаган.</t>
    </r>
  </si>
  <si>
    <r>
      <rPr>
        <b/>
        <sz val="14"/>
        <color rgb="FF000000"/>
        <rFont val="Times New Roman"/>
        <family val="1"/>
        <charset val="204"/>
      </rPr>
      <t>Изоҳ:</t>
    </r>
    <r>
      <rPr>
        <sz val="14"/>
        <color rgb="FF000000"/>
        <rFont val="Times New Roman"/>
        <family val="1"/>
        <charset val="204"/>
      </rPr>
      <t xml:space="preserve"> </t>
    </r>
    <r>
      <rPr>
        <i/>
        <sz val="14"/>
        <color rgb="FF000000"/>
        <rFont val="Times New Roman"/>
        <family val="1"/>
        <charset val="204"/>
      </rPr>
      <t>Ҳисобот даврида Жамғарма маблағлари ҳисобидан тижорат банкларга депозитлар жойлаштирилмаган.</t>
    </r>
  </si>
  <si>
    <t>2021 йил 1 октябр ҳолатига</t>
  </si>
  <si>
    <t>Ўзбекистон Республикаси Давлат активларини бошқариш агентлиги ва тасаруфидаги бюджет ташкилотларида 2022 йилнинг январь-сентябрь ойларида республика бюджетидан капитал қўйилмалар ҳисобидан амалга оширилаётган лойиҳаларнинг ижроси тўғрисида</t>
  </si>
  <si>
    <t>Давлат активларини бошқариш агентлиги ва тасаруфидаги бюджет ташкилотларида 2022 йилнинг январь-сентябрь ойларида республика бюджетидан капитал қўйилмалар ҳисобидан лойиҳалар амалга оширилмаган</t>
  </si>
  <si>
    <t>Ўзбекистон Республикаси Давлат активларини бошқариш агентлиги томонидан 2022 йил январь-сентябрь ойларида ўтказилган танлов (тендер)лар ва амалга оширилган давлат харидлари тўғрисида</t>
  </si>
  <si>
    <t>Ўзбекистон Республикаси Давлат активларини бошқариш агентлиги томонидан 2022 йилнинг январь-сентябрь ойларида асосий воситалар харид қилиш учун ўтказилган танлов (тендер)лар ва амалга оширилган давлат харидлари тўғрисида</t>
  </si>
  <si>
    <t>Ўзбекистон Республикаси Давлат активларини бошқариш агентлиги томонидан 2022 йил январь-сентябрь ойларида кам баҳоли ва тез эскирувчи буюмлар харид қилиш учун ўтказилган танлов (тендер)лар ва амалга оширилган давлат харидлари тўғрисида</t>
  </si>
  <si>
    <t>Ўзбекистон Республикаси Давлат активларини бошқариш агентлиги томонидан 2022 йил январь-сентябрь ойларида қурилиш, реконструкция қилиш ва таъмирлаш ишлари бўйича ўтказилган танлов (тендер)лар тўғрисида 
МАЪЛУМОТ</t>
  </si>
  <si>
    <t xml:space="preserve">Ўзбекистон Республикаси Давлат активларини бошқариш агентлиги томонидан 2022 йилнинг январь-сентябрь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тўғрисидаги </t>
  </si>
  <si>
    <t xml:space="preserve">Ўзбекистон Республикаси Давлат активларини бошқариш агентлигида 2022 йил январь-сентябрь ойларида Ўзбекистон Республикасининг Давлат бюджетидан молиялаштириладиган ижтимоий ва ишлаб чиқариш инфратузилмасини ривожлантириш дастурларининг ижро этилиши тўғрисида </t>
  </si>
  <si>
    <t>Ўзбекистон Республикасининг Давлат молиявий назорат органлари томонидан 2022 йилнинг январь-сентябрь ойларида Ўзбекистон Республикаси Давлат активларини бошқариш агентлигида ўтказилган назорат тадбирлари юзасидан</t>
  </si>
  <si>
    <t>2022 йилда Ўзбекистон Республикаси Давлат активларини бошқариш агентлиги ҳузуридаги бюджетдан ташқари 
Давлат активларини бошқариш, трансформация ва хусусийлаштириш жамғармаси маблағлари ҳисобидан ажратилган субсидиялар, кредитлар ҳамда тижорат банкларига жойлаштирилган депозитлар тўғрисидаги</t>
  </si>
  <si>
    <t>Ўзбекистон Республикасининг Давлат молиявий назорат органлари томонидан 2022 йилнинг январь-сентябрь ойларида Ўзбекистон Республикаси Давлат активларини бошқариш агентлигида назорат тадбирлари ўтказилмаган</t>
  </si>
  <si>
    <t xml:space="preserve">Ўзбекистон Республикаси Давлат активларини бошқариш агентлиги томонидан 2021 йилнинг январь-сентябрь ойларида Ўзбекистон Республикасининг Давлат бюджетидан молиялаштириладиган ижтимоий ва ишлаб чиқариш инфратузилмасини ривожлантириш дастурларида қатнашмаган </t>
  </si>
  <si>
    <t>Ўзбекистон Республикаси Давлат активларини бошқариш агентлиги томонидан 2021 йил янваль-сентябрь ойларида қурилиш, реконструкция қилиш ва таъмирлаш ишлари бўйича танлов (тендер)лар ўтказилмаган</t>
  </si>
  <si>
    <t>3-чорак</t>
  </si>
  <si>
    <t>Ўзбекистон Республикаси Давлат активларини бошқариш агентлиги ва тасаруфидаги бюджет ташкилотлари кесимида 2022 йилнинг январь-сентябрь ойларида маҳаллий бюджетидан ажратилган маблағларнинг чегараланган миқдорининг тақсимоти тўғрисида</t>
  </si>
  <si>
    <t>Ўзбекистон Республикаси Давлат активларини бошқариш агентлиги Жиззах вилоят ҳудудий бошқармаси</t>
  </si>
  <si>
    <t>дона</t>
  </si>
  <si>
    <t>стол для настольного тенниса</t>
  </si>
  <si>
    <t>Бюджетдан ташқари жамғарма</t>
  </si>
  <si>
    <t>Биржа</t>
  </si>
  <si>
    <t>YATT ISLOMOVA</t>
  </si>
  <si>
    <t>Карта флеш памяти</t>
  </si>
  <si>
    <t>DJIZAKH SMART TRADE</t>
  </si>
  <si>
    <t>Бумага офсетная</t>
  </si>
  <si>
    <t>пачка</t>
  </si>
  <si>
    <t>Набор для игры в шахматы</t>
  </si>
  <si>
    <t>набор</t>
  </si>
  <si>
    <t>Мяч футбольный</t>
  </si>
  <si>
    <t>Мяч волейбольный</t>
  </si>
  <si>
    <t>ULUG'NORLIK GO'ZAL HUSNIYABONU XK</t>
  </si>
  <si>
    <t>Папка</t>
  </si>
  <si>
    <t>Костюм спортивный</t>
  </si>
  <si>
    <t>Бумага для офисной техники белая</t>
  </si>
  <si>
    <t>ЭЬЗОЗ КТИЧФ</t>
  </si>
  <si>
    <t>Ручка канцелярская</t>
  </si>
  <si>
    <t>Маркер</t>
  </si>
  <si>
    <t>Карандаш</t>
  </si>
  <si>
    <t>упак</t>
  </si>
  <si>
    <t>Освежитель воздуха</t>
  </si>
  <si>
    <t>Замазка кацелярская</t>
  </si>
  <si>
    <t>Скоросшиватель</t>
  </si>
  <si>
    <t>Бумага туалетная</t>
  </si>
  <si>
    <t>SAKO TEAM MCHJ</t>
  </si>
  <si>
    <t>Калькулятор электронный</t>
  </si>
  <si>
    <t>Дырокол</t>
  </si>
  <si>
    <t>VEGAN LINE JIZZAX MCHJ</t>
  </si>
  <si>
    <t>Родниковая вода</t>
  </si>
  <si>
    <t>"PURE WATER LIGHT" MAS‘ULIYATI CHEKLANGAN JAMIYATI</t>
  </si>
  <si>
    <t>литр</t>
  </si>
  <si>
    <t>Конверт, марка</t>
  </si>
  <si>
    <t>ОАО Узбекистон почтаси</t>
  </si>
  <si>
    <t>Баннер</t>
  </si>
  <si>
    <t>REKLAMA DELFIN MCHJ</t>
  </si>
  <si>
    <t>кв.метр</t>
  </si>
  <si>
    <t>Полиграфические услуги</t>
  </si>
  <si>
    <t>Изготовлению продукции с логотипом</t>
  </si>
  <si>
    <t>DIGITAL IMAGE PRINT МЧЖ</t>
  </si>
  <si>
    <t>комплект</t>
  </si>
  <si>
    <t>Конверт почтовый бумажный</t>
  </si>
  <si>
    <t>Деловой журнал</t>
  </si>
  <si>
    <t>Мыло туалетное жидкое</t>
  </si>
  <si>
    <t>Антисептики и дезинфицирующие препараты</t>
  </si>
  <si>
    <t>YATT ISLOMOVA OZODA</t>
  </si>
  <si>
    <t>Степлер</t>
  </si>
  <si>
    <t>ЖАМИ 9 ойда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</si>
</sst>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/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/>
    <xf numFmtId="0" fontId="1" fillId="2" borderId="0" xfId="0" applyFont="1" applyFill="1"/>
    <xf numFmtId="164" fontId="1" fillId="0" borderId="0" xfId="0" applyNumberFormat="1" applyFont="1"/>
    <xf numFmtId="0" fontId="1" fillId="0" borderId="1" xfId="0" applyFont="1" applyBorder="1"/>
    <xf numFmtId="16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8"/>
  <sheetViews>
    <sheetView tabSelected="1" zoomScaleNormal="100" workbookViewId="0">
      <selection activeCell="G8" sqref="G8"/>
    </sheetView>
  </sheetViews>
  <sheetFormatPr defaultRowHeight="18.75" x14ac:dyDescent="0.3"/>
  <cols>
    <col min="1" max="1" width="14" style="1" customWidth="1"/>
    <col min="2" max="2" width="38" style="1" customWidth="1"/>
    <col min="3" max="3" width="34.7109375" style="1" customWidth="1"/>
    <col min="4" max="4" width="33" style="1" customWidth="1"/>
    <col min="5" max="5" width="26" style="1" customWidth="1"/>
    <col min="6" max="6" width="24.7109375" style="1" customWidth="1"/>
    <col min="7" max="7" width="28.85546875" style="1" customWidth="1"/>
    <col min="8" max="16384" width="9.140625" style="1"/>
  </cols>
  <sheetData>
    <row r="1" spans="1:7" x14ac:dyDescent="0.3">
      <c r="G1" s="3" t="s">
        <v>11</v>
      </c>
    </row>
    <row r="2" spans="1:7" ht="70.5" customHeight="1" x14ac:dyDescent="0.3">
      <c r="A2" s="52" t="s">
        <v>170</v>
      </c>
      <c r="B2" s="52"/>
      <c r="C2" s="52"/>
      <c r="D2" s="52"/>
      <c r="E2" s="52"/>
      <c r="F2" s="52"/>
      <c r="G2" s="52"/>
    </row>
    <row r="3" spans="1:7" x14ac:dyDescent="0.3">
      <c r="A3" s="53" t="s">
        <v>9</v>
      </c>
      <c r="B3" s="53"/>
      <c r="C3" s="53"/>
      <c r="D3" s="53"/>
      <c r="E3" s="53"/>
      <c r="F3" s="53"/>
      <c r="G3" s="53"/>
    </row>
    <row r="4" spans="1:7" x14ac:dyDescent="0.3">
      <c r="G4" s="6" t="s">
        <v>10</v>
      </c>
    </row>
    <row r="5" spans="1:7" ht="45" customHeight="1" x14ac:dyDescent="0.3">
      <c r="A5" s="54" t="s">
        <v>0</v>
      </c>
      <c r="B5" s="54" t="s">
        <v>1</v>
      </c>
      <c r="C5" s="54" t="s">
        <v>2</v>
      </c>
      <c r="D5" s="54"/>
      <c r="E5" s="54"/>
      <c r="F5" s="54"/>
      <c r="G5" s="54"/>
    </row>
    <row r="6" spans="1:7" ht="34.5" customHeight="1" x14ac:dyDescent="0.3">
      <c r="A6" s="54"/>
      <c r="B6" s="54"/>
      <c r="C6" s="54" t="s">
        <v>3</v>
      </c>
      <c r="D6" s="54" t="s">
        <v>4</v>
      </c>
      <c r="E6" s="54"/>
      <c r="F6" s="54"/>
      <c r="G6" s="54"/>
    </row>
    <row r="7" spans="1:7" ht="150" x14ac:dyDescent="0.3">
      <c r="A7" s="54"/>
      <c r="B7" s="54"/>
      <c r="C7" s="54"/>
      <c r="D7" s="8" t="s">
        <v>5</v>
      </c>
      <c r="E7" s="8" t="s">
        <v>6</v>
      </c>
      <c r="F7" s="8" t="s">
        <v>7</v>
      </c>
      <c r="G7" s="8" t="s">
        <v>8</v>
      </c>
    </row>
    <row r="8" spans="1:7" ht="82.5" customHeight="1" x14ac:dyDescent="0.3">
      <c r="A8" s="2">
        <v>1</v>
      </c>
      <c r="B8" s="2" t="s">
        <v>171</v>
      </c>
      <c r="C8" s="44">
        <f>+D8+E8+F8+G8</f>
        <v>1231343000</v>
      </c>
      <c r="D8" s="44">
        <v>907223000</v>
      </c>
      <c r="E8" s="44">
        <v>233652000</v>
      </c>
      <c r="F8" s="44">
        <v>90468000</v>
      </c>
      <c r="G8" s="44"/>
    </row>
  </sheetData>
  <mergeCells count="7">
    <mergeCell ref="A2:G2"/>
    <mergeCell ref="A3:G3"/>
    <mergeCell ref="A5:A7"/>
    <mergeCell ref="B5:B7"/>
    <mergeCell ref="C6:C7"/>
    <mergeCell ref="D6:G6"/>
    <mergeCell ref="C5:G5"/>
  </mergeCells>
  <printOptions horizontalCentered="1"/>
  <pageMargins left="0.19685039370078741" right="0.19685039370078741" top="0.74803149606299213" bottom="0" header="0.31496062992125984" footer="0.31496062992125984"/>
  <pageSetup paperSize="9" scale="7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70" zoomScaleNormal="70" workbookViewId="0">
      <selection activeCell="B8" sqref="B8"/>
    </sheetView>
  </sheetViews>
  <sheetFormatPr defaultRowHeight="18.75" x14ac:dyDescent="0.3"/>
  <cols>
    <col min="1" max="1" width="9.140625" style="1"/>
    <col min="2" max="2" width="20.7109375" style="1" customWidth="1"/>
    <col min="3" max="3" width="21.42578125" style="1" customWidth="1"/>
    <col min="4" max="4" width="23.140625" style="1" customWidth="1"/>
    <col min="5" max="5" width="17.42578125" style="1" customWidth="1"/>
    <col min="6" max="6" width="17.5703125" style="1" customWidth="1"/>
    <col min="7" max="7" width="18.85546875" style="1" customWidth="1"/>
    <col min="8" max="8" width="17.5703125" style="1" customWidth="1"/>
    <col min="9" max="9" width="15.42578125" style="1" customWidth="1"/>
    <col min="10" max="10" width="13.7109375" style="1" customWidth="1"/>
    <col min="11" max="11" width="14.5703125" style="1" customWidth="1"/>
    <col min="12" max="12" width="20.28515625" style="1" customWidth="1"/>
    <col min="13" max="16384" width="9.140625" style="1"/>
  </cols>
  <sheetData>
    <row r="1" spans="1:12" x14ac:dyDescent="0.3">
      <c r="L1" s="3" t="s">
        <v>91</v>
      </c>
    </row>
    <row r="3" spans="1:12" x14ac:dyDescent="0.3">
      <c r="B3" s="53" t="s">
        <v>85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x14ac:dyDescent="0.3">
      <c r="B4" s="53" t="s">
        <v>92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x14ac:dyDescent="0.3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3">
      <c r="A6" s="54" t="s">
        <v>64</v>
      </c>
      <c r="B6" s="54" t="s">
        <v>93</v>
      </c>
      <c r="C6" s="54" t="s">
        <v>94</v>
      </c>
      <c r="D6" s="54" t="s">
        <v>95</v>
      </c>
      <c r="E6" s="54" t="s">
        <v>96</v>
      </c>
      <c r="F6" s="54" t="s">
        <v>97</v>
      </c>
      <c r="G6" s="54" t="s">
        <v>98</v>
      </c>
      <c r="H6" s="54" t="s">
        <v>99</v>
      </c>
      <c r="I6" s="54" t="s">
        <v>100</v>
      </c>
      <c r="J6" s="54"/>
      <c r="K6" s="54"/>
      <c r="L6" s="54" t="s">
        <v>101</v>
      </c>
    </row>
    <row r="7" spans="1:12" ht="150" x14ac:dyDescent="0.3">
      <c r="A7" s="54"/>
      <c r="B7" s="54"/>
      <c r="C7" s="54"/>
      <c r="D7" s="54"/>
      <c r="E7" s="54"/>
      <c r="F7" s="54"/>
      <c r="G7" s="54"/>
      <c r="H7" s="54"/>
      <c r="I7" s="8" t="s">
        <v>102</v>
      </c>
      <c r="J7" s="8" t="s">
        <v>103</v>
      </c>
      <c r="K7" s="8" t="s">
        <v>104</v>
      </c>
      <c r="L7" s="54"/>
    </row>
    <row r="8" spans="1:12" x14ac:dyDescent="0.3">
      <c r="A8" s="5">
        <v>1</v>
      </c>
      <c r="B8" s="5" t="s">
        <v>119</v>
      </c>
      <c r="C8" s="22" t="s">
        <v>119</v>
      </c>
      <c r="D8" s="22" t="s">
        <v>119</v>
      </c>
      <c r="E8" s="22" t="s">
        <v>119</v>
      </c>
      <c r="F8" s="22" t="s">
        <v>119</v>
      </c>
      <c r="G8" s="22" t="s">
        <v>119</v>
      </c>
      <c r="H8" s="22" t="s">
        <v>119</v>
      </c>
      <c r="I8" s="22" t="s">
        <v>119</v>
      </c>
      <c r="J8" s="22" t="s">
        <v>119</v>
      </c>
      <c r="K8" s="22" t="s">
        <v>119</v>
      </c>
      <c r="L8" s="22" t="s">
        <v>119</v>
      </c>
    </row>
  </sheetData>
  <mergeCells count="12">
    <mergeCell ref="I6:K6"/>
    <mergeCell ref="L6:L7"/>
    <mergeCell ref="B3:L3"/>
    <mergeCell ref="B4:L4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85" zoomScaleNormal="85" workbookViewId="0">
      <selection activeCell="A7" sqref="A7"/>
    </sheetView>
  </sheetViews>
  <sheetFormatPr defaultRowHeight="18.75" x14ac:dyDescent="0.3"/>
  <cols>
    <col min="1" max="1" width="9.140625" style="1"/>
    <col min="2" max="2" width="68.42578125" style="1" customWidth="1"/>
    <col min="3" max="3" width="37" style="1" customWidth="1"/>
    <col min="4" max="4" width="62.85546875" style="1" customWidth="1"/>
    <col min="5" max="16384" width="9.140625" style="1"/>
  </cols>
  <sheetData>
    <row r="1" spans="1:4" x14ac:dyDescent="0.3">
      <c r="D1" s="3" t="s">
        <v>105</v>
      </c>
    </row>
    <row r="3" spans="1:4" ht="56.25" customHeight="1" x14ac:dyDescent="0.3">
      <c r="B3" s="52" t="s">
        <v>164</v>
      </c>
      <c r="C3" s="52"/>
      <c r="D3" s="52"/>
    </row>
    <row r="4" spans="1:4" x14ac:dyDescent="0.3">
      <c r="B4" s="53" t="s">
        <v>106</v>
      </c>
      <c r="C4" s="53"/>
      <c r="D4" s="53"/>
    </row>
    <row r="6" spans="1:4" x14ac:dyDescent="0.3">
      <c r="A6" s="8" t="s">
        <v>64</v>
      </c>
      <c r="B6" s="8" t="s">
        <v>107</v>
      </c>
      <c r="C6" s="8" t="s">
        <v>108</v>
      </c>
      <c r="D6" s="8" t="s">
        <v>109</v>
      </c>
    </row>
    <row r="7" spans="1:4" x14ac:dyDescent="0.3">
      <c r="A7" s="5">
        <v>1</v>
      </c>
      <c r="B7" s="5" t="s">
        <v>119</v>
      </c>
      <c r="C7" s="22" t="s">
        <v>119</v>
      </c>
      <c r="D7" s="22" t="s">
        <v>119</v>
      </c>
    </row>
    <row r="10" spans="1:4" ht="39.75" customHeight="1" x14ac:dyDescent="0.3">
      <c r="A10" s="23" t="s">
        <v>115</v>
      </c>
      <c r="B10" s="55" t="s">
        <v>166</v>
      </c>
      <c r="C10" s="55"/>
      <c r="D10" s="55"/>
    </row>
  </sheetData>
  <mergeCells count="3">
    <mergeCell ref="B3:D3"/>
    <mergeCell ref="B4:D4"/>
    <mergeCell ref="B10:D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85" zoomScaleNormal="85" workbookViewId="0">
      <selection activeCell="A11" sqref="A11"/>
    </sheetView>
  </sheetViews>
  <sheetFormatPr defaultRowHeight="18.75" x14ac:dyDescent="0.3"/>
  <cols>
    <col min="1" max="1" width="6" style="1" customWidth="1"/>
    <col min="2" max="2" width="27.140625" style="1" customWidth="1"/>
    <col min="3" max="3" width="9.140625" style="1"/>
    <col min="4" max="4" width="16.42578125" style="1" customWidth="1"/>
    <col min="5" max="5" width="20.5703125" style="1" customWidth="1"/>
    <col min="6" max="6" width="17.7109375" style="1" customWidth="1"/>
    <col min="7" max="7" width="13.140625" style="1" customWidth="1"/>
    <col min="8" max="8" width="20.28515625" style="1" customWidth="1"/>
    <col min="9" max="9" width="11.42578125" style="1" customWidth="1"/>
    <col min="10" max="10" width="14.140625" style="1" customWidth="1"/>
    <col min="11" max="11" width="13.5703125" style="1" customWidth="1"/>
    <col min="12" max="16384" width="9.140625" style="1"/>
  </cols>
  <sheetData>
    <row r="1" spans="1:11" x14ac:dyDescent="0.3">
      <c r="K1" s="42" t="s">
        <v>151</v>
      </c>
    </row>
    <row r="3" spans="1:11" ht="73.5" customHeight="1" x14ac:dyDescent="0.3">
      <c r="B3" s="52" t="s">
        <v>165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x14ac:dyDescent="0.3">
      <c r="B4" s="53" t="s">
        <v>150</v>
      </c>
      <c r="C4" s="53"/>
      <c r="D4" s="53"/>
      <c r="E4" s="53"/>
      <c r="F4" s="53"/>
      <c r="G4" s="53"/>
      <c r="H4" s="53"/>
      <c r="I4" s="53"/>
      <c r="J4" s="53"/>
      <c r="K4" s="53"/>
    </row>
    <row r="6" spans="1:11" ht="31.5" customHeight="1" x14ac:dyDescent="0.3">
      <c r="A6" s="34"/>
      <c r="B6" s="39" t="s">
        <v>124</v>
      </c>
      <c r="C6" s="39"/>
      <c r="D6" s="34"/>
      <c r="E6" s="34"/>
      <c r="F6" s="34"/>
      <c r="G6" s="34"/>
      <c r="H6" s="34"/>
      <c r="I6" s="75" t="s">
        <v>155</v>
      </c>
      <c r="J6" s="75"/>
      <c r="K6" s="75"/>
    </row>
    <row r="7" spans="1:11" ht="37.5" x14ac:dyDescent="0.3">
      <c r="A7" s="66" t="s">
        <v>64</v>
      </c>
      <c r="B7" s="66" t="s">
        <v>125</v>
      </c>
      <c r="C7" s="66" t="s">
        <v>126</v>
      </c>
      <c r="D7" s="28" t="s">
        <v>127</v>
      </c>
      <c r="E7" s="66" t="s">
        <v>129</v>
      </c>
      <c r="F7" s="28" t="s">
        <v>130</v>
      </c>
      <c r="G7" s="66" t="s">
        <v>131</v>
      </c>
      <c r="H7" s="66"/>
      <c r="I7" s="66" t="s">
        <v>132</v>
      </c>
      <c r="J7" s="66"/>
      <c r="K7" s="66"/>
    </row>
    <row r="8" spans="1:11" ht="56.25" x14ac:dyDescent="0.3">
      <c r="A8" s="66"/>
      <c r="B8" s="66"/>
      <c r="C8" s="66"/>
      <c r="D8" s="28" t="s">
        <v>128</v>
      </c>
      <c r="E8" s="66"/>
      <c r="F8" s="28" t="s">
        <v>71</v>
      </c>
      <c r="G8" s="28" t="s">
        <v>133</v>
      </c>
      <c r="H8" s="28" t="s">
        <v>134</v>
      </c>
      <c r="I8" s="28" t="s">
        <v>135</v>
      </c>
      <c r="J8" s="28" t="s">
        <v>136</v>
      </c>
      <c r="K8" s="28" t="s">
        <v>137</v>
      </c>
    </row>
    <row r="9" spans="1:11" x14ac:dyDescent="0.3">
      <c r="A9" s="29" t="s">
        <v>138</v>
      </c>
      <c r="B9" s="35"/>
      <c r="C9" s="35"/>
      <c r="D9" s="35"/>
      <c r="E9" s="35"/>
      <c r="F9" s="35"/>
      <c r="G9" s="35"/>
      <c r="H9" s="35"/>
      <c r="I9" s="35"/>
      <c r="J9" s="35"/>
      <c r="K9" s="36"/>
    </row>
    <row r="10" spans="1:11" x14ac:dyDescent="0.3">
      <c r="A10" s="29" t="s">
        <v>139</v>
      </c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1" x14ac:dyDescent="0.3">
      <c r="A11" s="29" t="s">
        <v>140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</row>
    <row r="12" spans="1:11" x14ac:dyDescent="0.3">
      <c r="A12" s="66" t="s">
        <v>44</v>
      </c>
      <c r="B12" s="66"/>
      <c r="C12" s="28" t="s">
        <v>34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1:11" x14ac:dyDescent="0.3">
      <c r="A13" s="80"/>
      <c r="B13" s="40" t="s">
        <v>152</v>
      </c>
      <c r="C13" s="40"/>
      <c r="D13" s="40"/>
      <c r="E13" s="40"/>
      <c r="F13" s="40"/>
      <c r="G13" s="40"/>
      <c r="H13" s="40"/>
      <c r="I13" s="40"/>
      <c r="J13" s="40"/>
      <c r="K13" s="40"/>
    </row>
    <row r="14" spans="1:11" x14ac:dyDescent="0.3">
      <c r="A14" s="8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x14ac:dyDescent="0.3">
      <c r="A15" s="8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x14ac:dyDescent="0.3">
      <c r="A16" s="34"/>
      <c r="B16" s="39" t="s">
        <v>141</v>
      </c>
      <c r="C16" s="39"/>
      <c r="D16" s="34"/>
      <c r="E16" s="34"/>
      <c r="F16" s="34"/>
      <c r="G16" s="37"/>
      <c r="H16" s="37"/>
      <c r="I16" s="75" t="s">
        <v>155</v>
      </c>
      <c r="J16" s="75"/>
      <c r="K16" s="75"/>
    </row>
    <row r="17" spans="1:11" ht="62.25" customHeight="1" x14ac:dyDescent="0.3">
      <c r="A17" s="66" t="s">
        <v>64</v>
      </c>
      <c r="B17" s="66" t="s">
        <v>142</v>
      </c>
      <c r="C17" s="66" t="s">
        <v>126</v>
      </c>
      <c r="D17" s="28" t="s">
        <v>127</v>
      </c>
      <c r="E17" s="66" t="s">
        <v>129</v>
      </c>
      <c r="F17" s="28" t="s">
        <v>130</v>
      </c>
      <c r="G17" s="69" t="s">
        <v>143</v>
      </c>
      <c r="H17" s="70"/>
      <c r="I17" s="70"/>
      <c r="J17" s="70"/>
      <c r="K17" s="71"/>
    </row>
    <row r="18" spans="1:11" ht="56.25" x14ac:dyDescent="0.3">
      <c r="A18" s="66"/>
      <c r="B18" s="66"/>
      <c r="C18" s="66"/>
      <c r="D18" s="28" t="s">
        <v>128</v>
      </c>
      <c r="E18" s="66"/>
      <c r="F18" s="28" t="s">
        <v>71</v>
      </c>
      <c r="G18" s="72"/>
      <c r="H18" s="73"/>
      <c r="I18" s="73"/>
      <c r="J18" s="73"/>
      <c r="K18" s="74"/>
    </row>
    <row r="19" spans="1:11" x14ac:dyDescent="0.3">
      <c r="A19" s="29" t="s">
        <v>138</v>
      </c>
      <c r="B19" s="35"/>
      <c r="C19" s="35"/>
      <c r="D19" s="35"/>
      <c r="E19" s="35"/>
      <c r="F19" s="35"/>
      <c r="G19" s="79"/>
      <c r="H19" s="79"/>
      <c r="I19" s="79"/>
      <c r="J19" s="79"/>
      <c r="K19" s="79"/>
    </row>
    <row r="20" spans="1:11" x14ac:dyDescent="0.3">
      <c r="A20" s="29" t="s">
        <v>139</v>
      </c>
      <c r="B20" s="35"/>
      <c r="C20" s="35"/>
      <c r="D20" s="35"/>
      <c r="E20" s="35"/>
      <c r="F20" s="35"/>
      <c r="G20" s="79"/>
      <c r="H20" s="79"/>
      <c r="I20" s="79"/>
      <c r="J20" s="79"/>
      <c r="K20" s="79"/>
    </row>
    <row r="21" spans="1:11" x14ac:dyDescent="0.3">
      <c r="A21" s="29" t="s">
        <v>140</v>
      </c>
      <c r="B21" s="35"/>
      <c r="C21" s="35"/>
      <c r="D21" s="35"/>
      <c r="E21" s="35"/>
      <c r="F21" s="35"/>
      <c r="G21" s="79"/>
      <c r="H21" s="79"/>
      <c r="I21" s="79"/>
      <c r="J21" s="79"/>
      <c r="K21" s="79"/>
    </row>
    <row r="22" spans="1:11" x14ac:dyDescent="0.3">
      <c r="A22" s="66" t="s">
        <v>44</v>
      </c>
      <c r="B22" s="66"/>
      <c r="C22" s="28" t="s">
        <v>34</v>
      </c>
      <c r="D22" s="28">
        <v>0</v>
      </c>
      <c r="E22" s="28">
        <v>0</v>
      </c>
      <c r="F22" s="28">
        <v>0</v>
      </c>
      <c r="G22" s="76" t="s">
        <v>34</v>
      </c>
      <c r="H22" s="76"/>
      <c r="I22" s="76"/>
      <c r="J22" s="76"/>
      <c r="K22" s="76"/>
    </row>
    <row r="23" spans="1:11" x14ac:dyDescent="0.3">
      <c r="A23" s="80"/>
      <c r="B23" s="40" t="s">
        <v>153</v>
      </c>
      <c r="C23" s="40"/>
      <c r="D23" s="40"/>
      <c r="E23" s="40"/>
      <c r="F23" s="40"/>
      <c r="G23" s="40"/>
      <c r="H23" s="40"/>
      <c r="I23" s="40"/>
      <c r="J23" s="40"/>
      <c r="K23" s="80"/>
    </row>
    <row r="24" spans="1:11" x14ac:dyDescent="0.3">
      <c r="A24" s="81"/>
      <c r="B24" s="41"/>
      <c r="C24" s="41"/>
      <c r="D24" s="41"/>
      <c r="E24" s="41"/>
      <c r="F24" s="41"/>
      <c r="G24" s="41"/>
      <c r="H24" s="41"/>
      <c r="I24" s="41"/>
      <c r="J24" s="41"/>
      <c r="K24" s="81"/>
    </row>
    <row r="25" spans="1:11" x14ac:dyDescent="0.3">
      <c r="A25" s="81"/>
      <c r="B25" s="41"/>
      <c r="C25" s="41"/>
      <c r="D25" s="41"/>
      <c r="E25" s="41"/>
      <c r="F25" s="41"/>
      <c r="G25" s="41"/>
      <c r="H25" s="41"/>
      <c r="I25" s="41"/>
      <c r="J25" s="41"/>
      <c r="K25" s="81"/>
    </row>
    <row r="26" spans="1:11" x14ac:dyDescent="0.3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3">
      <c r="A27" s="37"/>
      <c r="B27" s="77" t="s">
        <v>144</v>
      </c>
      <c r="C27" s="77"/>
      <c r="D27" s="37"/>
      <c r="E27" s="37"/>
      <c r="F27" s="37"/>
      <c r="G27" s="37"/>
      <c r="H27" s="37"/>
      <c r="I27" s="78" t="s">
        <v>155</v>
      </c>
      <c r="J27" s="78"/>
      <c r="K27" s="78"/>
    </row>
    <row r="28" spans="1:11" ht="56.25" x14ac:dyDescent="0.3">
      <c r="A28" s="66" t="s">
        <v>64</v>
      </c>
      <c r="B28" s="66" t="s">
        <v>145</v>
      </c>
      <c r="C28" s="66" t="s">
        <v>126</v>
      </c>
      <c r="D28" s="66" t="s">
        <v>146</v>
      </c>
      <c r="E28" s="66" t="s">
        <v>147</v>
      </c>
      <c r="F28" s="28" t="s">
        <v>148</v>
      </c>
      <c r="G28" s="66" t="s">
        <v>149</v>
      </c>
      <c r="H28" s="66"/>
      <c r="I28" s="66"/>
      <c r="J28" s="66"/>
      <c r="K28" s="66"/>
    </row>
    <row r="29" spans="1:11" x14ac:dyDescent="0.3">
      <c r="A29" s="66"/>
      <c r="B29" s="66"/>
      <c r="C29" s="66"/>
      <c r="D29" s="66"/>
      <c r="E29" s="66"/>
      <c r="F29" s="28" t="s">
        <v>71</v>
      </c>
      <c r="G29" s="66"/>
      <c r="H29" s="66"/>
      <c r="I29" s="66"/>
      <c r="J29" s="66"/>
      <c r="K29" s="66"/>
    </row>
    <row r="30" spans="1:11" x14ac:dyDescent="0.3">
      <c r="A30" s="29" t="s">
        <v>138</v>
      </c>
      <c r="B30" s="35"/>
      <c r="C30" s="35"/>
      <c r="D30" s="35"/>
      <c r="E30" s="35"/>
      <c r="F30" s="35"/>
      <c r="G30" s="79"/>
      <c r="H30" s="79"/>
      <c r="I30" s="79"/>
      <c r="J30" s="79"/>
      <c r="K30" s="79"/>
    </row>
    <row r="31" spans="1:11" x14ac:dyDescent="0.3">
      <c r="A31" s="29" t="s">
        <v>139</v>
      </c>
      <c r="B31" s="35"/>
      <c r="C31" s="35"/>
      <c r="D31" s="35"/>
      <c r="E31" s="35"/>
      <c r="F31" s="35"/>
      <c r="G31" s="79"/>
      <c r="H31" s="79"/>
      <c r="I31" s="79"/>
      <c r="J31" s="79"/>
      <c r="K31" s="79"/>
    </row>
    <row r="32" spans="1:11" x14ac:dyDescent="0.3">
      <c r="A32" s="29" t="s">
        <v>140</v>
      </c>
      <c r="B32" s="35"/>
      <c r="C32" s="35"/>
      <c r="D32" s="35"/>
      <c r="E32" s="35"/>
      <c r="F32" s="35"/>
      <c r="G32" s="79"/>
      <c r="H32" s="79"/>
      <c r="I32" s="79"/>
      <c r="J32" s="79"/>
      <c r="K32" s="79"/>
    </row>
    <row r="33" spans="1:11" x14ac:dyDescent="0.3">
      <c r="A33" s="66" t="s">
        <v>44</v>
      </c>
      <c r="B33" s="66"/>
      <c r="C33" s="35"/>
      <c r="D33" s="28">
        <v>0</v>
      </c>
      <c r="E33" s="28">
        <v>0</v>
      </c>
      <c r="F33" s="28">
        <v>0</v>
      </c>
      <c r="G33" s="76" t="s">
        <v>34</v>
      </c>
      <c r="H33" s="76"/>
      <c r="I33" s="76"/>
      <c r="J33" s="76"/>
      <c r="K33" s="76"/>
    </row>
    <row r="34" spans="1:11" x14ac:dyDescent="0.3">
      <c r="B34" s="40" t="s">
        <v>154</v>
      </c>
    </row>
  </sheetData>
  <mergeCells count="37">
    <mergeCell ref="B3:K3"/>
    <mergeCell ref="B4:K4"/>
    <mergeCell ref="G30:K30"/>
    <mergeCell ref="G31:K31"/>
    <mergeCell ref="G32:K32"/>
    <mergeCell ref="G19:K19"/>
    <mergeCell ref="G20:K20"/>
    <mergeCell ref="G21:K21"/>
    <mergeCell ref="A22:B22"/>
    <mergeCell ref="G22:K22"/>
    <mergeCell ref="A23:A25"/>
    <mergeCell ref="K23:K25"/>
    <mergeCell ref="A12:B12"/>
    <mergeCell ref="A13:A15"/>
    <mergeCell ref="I16:K16"/>
    <mergeCell ref="A17:A18"/>
    <mergeCell ref="A33:B33"/>
    <mergeCell ref="G33:K33"/>
    <mergeCell ref="B27:C27"/>
    <mergeCell ref="I27:K27"/>
    <mergeCell ref="A28:A29"/>
    <mergeCell ref="B28:B29"/>
    <mergeCell ref="C28:C29"/>
    <mergeCell ref="D28:D29"/>
    <mergeCell ref="E28:E29"/>
    <mergeCell ref="G28:K29"/>
    <mergeCell ref="B17:B18"/>
    <mergeCell ref="C17:C18"/>
    <mergeCell ref="E17:E18"/>
    <mergeCell ref="G17:K18"/>
    <mergeCell ref="I6:K6"/>
    <mergeCell ref="I7:K7"/>
    <mergeCell ref="A7:A8"/>
    <mergeCell ref="B7:B8"/>
    <mergeCell ref="C7:C8"/>
    <mergeCell ref="E7:E8"/>
    <mergeCell ref="G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85" zoomScaleNormal="85" workbookViewId="0">
      <selection activeCell="B7" sqref="B7"/>
    </sheetView>
  </sheetViews>
  <sheetFormatPr defaultRowHeight="18.75" x14ac:dyDescent="0.3"/>
  <cols>
    <col min="1" max="1" width="11.5703125" style="1" customWidth="1"/>
    <col min="2" max="2" width="34.5703125" style="1" customWidth="1"/>
    <col min="3" max="3" width="22.42578125" style="1" customWidth="1"/>
    <col min="4" max="4" width="20.28515625" style="1" customWidth="1"/>
    <col min="5" max="5" width="19.42578125" style="1" customWidth="1"/>
    <col min="6" max="6" width="15.140625" style="1" customWidth="1"/>
    <col min="7" max="7" width="19.42578125" style="1" customWidth="1"/>
    <col min="8" max="8" width="19.85546875" style="1" customWidth="1"/>
    <col min="9" max="9" width="23.140625" style="1" customWidth="1"/>
    <col min="10" max="16384" width="9.140625" style="1"/>
  </cols>
  <sheetData>
    <row r="1" spans="1:9" x14ac:dyDescent="0.3">
      <c r="I1" s="3" t="s">
        <v>12</v>
      </c>
    </row>
    <row r="2" spans="1:9" ht="58.5" customHeight="1" x14ac:dyDescent="0.3">
      <c r="A2" s="52" t="s">
        <v>156</v>
      </c>
      <c r="B2" s="52"/>
      <c r="C2" s="52"/>
      <c r="D2" s="52"/>
      <c r="E2" s="52"/>
      <c r="F2" s="52"/>
      <c r="G2" s="52"/>
      <c r="H2" s="52"/>
      <c r="I2" s="52"/>
    </row>
    <row r="3" spans="1:9" x14ac:dyDescent="0.3">
      <c r="A3" s="53" t="s">
        <v>9</v>
      </c>
      <c r="B3" s="53"/>
      <c r="C3" s="53"/>
      <c r="D3" s="53"/>
      <c r="E3" s="53"/>
      <c r="F3" s="53"/>
      <c r="G3" s="53"/>
      <c r="H3" s="53"/>
      <c r="I3" s="53"/>
    </row>
    <row r="5" spans="1:9" x14ac:dyDescent="0.3">
      <c r="A5" s="54" t="s">
        <v>0</v>
      </c>
      <c r="B5" s="54" t="s">
        <v>13</v>
      </c>
      <c r="C5" s="54" t="s">
        <v>14</v>
      </c>
      <c r="D5" s="54" t="s">
        <v>15</v>
      </c>
      <c r="E5" s="54" t="s">
        <v>16</v>
      </c>
      <c r="F5" s="54" t="s">
        <v>17</v>
      </c>
      <c r="G5" s="54"/>
      <c r="H5" s="56" t="s">
        <v>18</v>
      </c>
      <c r="I5" s="56" t="s">
        <v>19</v>
      </c>
    </row>
    <row r="6" spans="1:9" ht="37.5" x14ac:dyDescent="0.3">
      <c r="A6" s="54"/>
      <c r="B6" s="54"/>
      <c r="C6" s="54"/>
      <c r="D6" s="54"/>
      <c r="E6" s="54"/>
      <c r="F6" s="8" t="s">
        <v>20</v>
      </c>
      <c r="G6" s="8" t="s">
        <v>21</v>
      </c>
      <c r="H6" s="57"/>
      <c r="I6" s="57"/>
    </row>
    <row r="7" spans="1:9" ht="93.75" x14ac:dyDescent="0.3">
      <c r="A7" s="4">
        <v>1</v>
      </c>
      <c r="B7" s="46" t="s">
        <v>171</v>
      </c>
      <c r="C7" s="4" t="s">
        <v>119</v>
      </c>
      <c r="D7" s="22" t="s">
        <v>119</v>
      </c>
      <c r="E7" s="22" t="s">
        <v>119</v>
      </c>
      <c r="F7" s="22" t="s">
        <v>119</v>
      </c>
      <c r="G7" s="22" t="s">
        <v>119</v>
      </c>
      <c r="H7" s="22" t="s">
        <v>119</v>
      </c>
      <c r="I7" s="22" t="s">
        <v>119</v>
      </c>
    </row>
    <row r="9" spans="1:9" ht="39.75" customHeight="1" x14ac:dyDescent="0.3">
      <c r="A9" s="23" t="s">
        <v>111</v>
      </c>
      <c r="B9" s="55" t="s">
        <v>157</v>
      </c>
      <c r="C9" s="55"/>
      <c r="D9" s="55"/>
      <c r="E9" s="55"/>
      <c r="F9" s="55"/>
      <c r="G9" s="55"/>
      <c r="H9" s="55"/>
      <c r="I9" s="55"/>
    </row>
    <row r="10" spans="1:9" x14ac:dyDescent="0.3">
      <c r="B10" s="20"/>
      <c r="C10" s="20"/>
      <c r="D10" s="20"/>
      <c r="E10" s="20"/>
      <c r="F10" s="20"/>
      <c r="G10" s="20"/>
      <c r="H10" s="20"/>
      <c r="I10" s="20"/>
    </row>
    <row r="11" spans="1:9" x14ac:dyDescent="0.3">
      <c r="B11" s="20"/>
      <c r="C11" s="20"/>
      <c r="D11" s="20"/>
      <c r="E11" s="20"/>
      <c r="F11" s="20"/>
      <c r="G11" s="20"/>
      <c r="H11" s="20"/>
      <c r="I11" s="20"/>
    </row>
    <row r="12" spans="1:9" x14ac:dyDescent="0.3">
      <c r="C12" s="3"/>
    </row>
  </sheetData>
  <mergeCells count="11">
    <mergeCell ref="B9:I9"/>
    <mergeCell ref="A2:I2"/>
    <mergeCell ref="A3:I3"/>
    <mergeCell ref="A5:A6"/>
    <mergeCell ref="B5:B6"/>
    <mergeCell ref="C5:C6"/>
    <mergeCell ref="D5:D6"/>
    <mergeCell ref="E5:E6"/>
    <mergeCell ref="F5:G5"/>
    <mergeCell ref="H5:H6"/>
    <mergeCell ref="I5:I6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59"/>
  <sheetViews>
    <sheetView topLeftCell="A31" zoomScale="70" zoomScaleNormal="70" workbookViewId="0">
      <selection activeCell="E56" sqref="E56"/>
    </sheetView>
  </sheetViews>
  <sheetFormatPr defaultRowHeight="18.75" x14ac:dyDescent="0.3"/>
  <cols>
    <col min="1" max="1" width="10.5703125" style="1" customWidth="1"/>
    <col min="2" max="2" width="21.5703125" style="1" customWidth="1"/>
    <col min="3" max="3" width="46.28515625" style="1" customWidth="1"/>
    <col min="4" max="4" width="19.42578125" style="1" customWidth="1"/>
    <col min="5" max="5" width="24.5703125" style="1" customWidth="1"/>
    <col min="6" max="6" width="37.42578125" style="1" customWidth="1"/>
    <col min="7" max="16384" width="9.140625" style="1"/>
  </cols>
  <sheetData>
    <row r="1" spans="1:6" x14ac:dyDescent="0.3">
      <c r="F1" s="3" t="s">
        <v>22</v>
      </c>
    </row>
    <row r="3" spans="1:6" ht="45" customHeight="1" x14ac:dyDescent="0.3">
      <c r="A3" s="52" t="s">
        <v>158</v>
      </c>
      <c r="B3" s="52"/>
      <c r="C3" s="52"/>
      <c r="D3" s="52"/>
      <c r="E3" s="52"/>
      <c r="F3" s="52"/>
    </row>
    <row r="4" spans="1:6" x14ac:dyDescent="0.3">
      <c r="A4" s="53" t="s">
        <v>9</v>
      </c>
      <c r="B4" s="53"/>
      <c r="C4" s="53"/>
      <c r="D4" s="53"/>
      <c r="E4" s="53"/>
      <c r="F4" s="53"/>
    </row>
    <row r="6" spans="1:6" ht="67.5" customHeight="1" x14ac:dyDescent="0.3">
      <c r="A6" s="54" t="s">
        <v>0</v>
      </c>
      <c r="B6" s="54" t="s">
        <v>23</v>
      </c>
      <c r="C6" s="54" t="s">
        <v>24</v>
      </c>
      <c r="D6" s="54" t="s">
        <v>25</v>
      </c>
      <c r="E6" s="54"/>
      <c r="F6" s="56" t="s">
        <v>122</v>
      </c>
    </row>
    <row r="7" spans="1:6" ht="31.5" customHeight="1" x14ac:dyDescent="0.3">
      <c r="A7" s="54"/>
      <c r="B7" s="54"/>
      <c r="C7" s="54"/>
      <c r="D7" s="8" t="s">
        <v>26</v>
      </c>
      <c r="E7" s="8" t="s">
        <v>27</v>
      </c>
      <c r="F7" s="57"/>
    </row>
    <row r="8" spans="1:6" x14ac:dyDescent="0.3">
      <c r="A8" s="58">
        <v>1</v>
      </c>
      <c r="B8" s="58" t="s">
        <v>28</v>
      </c>
      <c r="C8" s="12" t="s">
        <v>29</v>
      </c>
      <c r="D8" s="7"/>
      <c r="E8" s="24"/>
      <c r="F8" s="58" t="s">
        <v>112</v>
      </c>
    </row>
    <row r="9" spans="1:6" ht="37.5" x14ac:dyDescent="0.3">
      <c r="A9" s="59"/>
      <c r="B9" s="59"/>
      <c r="C9" s="12" t="s">
        <v>30</v>
      </c>
      <c r="D9" s="7">
        <v>6</v>
      </c>
      <c r="E9" s="24">
        <v>2314750</v>
      </c>
      <c r="F9" s="59"/>
    </row>
    <row r="10" spans="1:6" ht="37.5" x14ac:dyDescent="0.3">
      <c r="A10" s="59"/>
      <c r="B10" s="59"/>
      <c r="C10" s="12" t="s">
        <v>31</v>
      </c>
      <c r="D10" s="7"/>
      <c r="E10" s="24"/>
      <c r="F10" s="59"/>
    </row>
    <row r="11" spans="1:6" ht="37.5" x14ac:dyDescent="0.3">
      <c r="A11" s="59"/>
      <c r="B11" s="59"/>
      <c r="C11" s="12" t="s">
        <v>32</v>
      </c>
      <c r="D11" s="7">
        <v>5</v>
      </c>
      <c r="E11" s="24">
        <v>19081436</v>
      </c>
      <c r="F11" s="59"/>
    </row>
    <row r="12" spans="1:6" x14ac:dyDescent="0.3">
      <c r="A12" s="59"/>
      <c r="B12" s="59"/>
      <c r="C12" s="8" t="s">
        <v>3</v>
      </c>
      <c r="D12" s="9">
        <f>SUM(D8:D11)</f>
        <v>11</v>
      </c>
      <c r="E12" s="25">
        <f>SUM(E8:E11)</f>
        <v>21396186</v>
      </c>
      <c r="F12" s="60"/>
    </row>
    <row r="13" spans="1:6" x14ac:dyDescent="0.3">
      <c r="A13" s="59"/>
      <c r="B13" s="59"/>
      <c r="C13" s="12" t="s">
        <v>29</v>
      </c>
      <c r="D13" s="7">
        <v>1</v>
      </c>
      <c r="E13" s="24">
        <v>1765000</v>
      </c>
      <c r="F13" s="58" t="s">
        <v>113</v>
      </c>
    </row>
    <row r="14" spans="1:6" ht="37.5" x14ac:dyDescent="0.3">
      <c r="A14" s="59"/>
      <c r="B14" s="59"/>
      <c r="C14" s="12" t="s">
        <v>30</v>
      </c>
      <c r="D14" s="7">
        <v>3</v>
      </c>
      <c r="E14" s="24">
        <v>2146000</v>
      </c>
      <c r="F14" s="59"/>
    </row>
    <row r="15" spans="1:6" ht="37.5" x14ac:dyDescent="0.3">
      <c r="A15" s="59"/>
      <c r="B15" s="59"/>
      <c r="C15" s="12" t="s">
        <v>31</v>
      </c>
      <c r="D15" s="7"/>
      <c r="E15" s="24"/>
      <c r="F15" s="59"/>
    </row>
    <row r="16" spans="1:6" ht="37.5" x14ac:dyDescent="0.3">
      <c r="A16" s="59"/>
      <c r="B16" s="59"/>
      <c r="C16" s="12" t="s">
        <v>32</v>
      </c>
      <c r="D16" s="7">
        <v>2</v>
      </c>
      <c r="E16" s="24">
        <v>12589200</v>
      </c>
      <c r="F16" s="59"/>
    </row>
    <row r="17" spans="1:6" x14ac:dyDescent="0.3">
      <c r="A17" s="59"/>
      <c r="B17" s="59"/>
      <c r="C17" s="8" t="s">
        <v>3</v>
      </c>
      <c r="D17" s="9">
        <f>SUM(D13:D16)</f>
        <v>6</v>
      </c>
      <c r="E17" s="25">
        <f>SUM(E13:E16)</f>
        <v>16500200</v>
      </c>
      <c r="F17" s="60"/>
    </row>
    <row r="18" spans="1:6" x14ac:dyDescent="0.3">
      <c r="A18" s="59"/>
      <c r="B18" s="59"/>
      <c r="C18" s="12" t="s">
        <v>29</v>
      </c>
      <c r="D18" s="7"/>
      <c r="E18" s="24"/>
      <c r="F18" s="58" t="s">
        <v>114</v>
      </c>
    </row>
    <row r="19" spans="1:6" ht="37.5" x14ac:dyDescent="0.3">
      <c r="A19" s="59"/>
      <c r="B19" s="59"/>
      <c r="C19" s="12" t="s">
        <v>30</v>
      </c>
      <c r="D19" s="7">
        <v>1</v>
      </c>
      <c r="E19" s="24">
        <v>4586600</v>
      </c>
      <c r="F19" s="59"/>
    </row>
    <row r="20" spans="1:6" ht="37.5" x14ac:dyDescent="0.3">
      <c r="A20" s="59"/>
      <c r="B20" s="59"/>
      <c r="C20" s="12" t="s">
        <v>31</v>
      </c>
      <c r="D20" s="7"/>
      <c r="E20" s="24"/>
      <c r="F20" s="59"/>
    </row>
    <row r="21" spans="1:6" ht="37.5" x14ac:dyDescent="0.3">
      <c r="A21" s="59"/>
      <c r="B21" s="59"/>
      <c r="C21" s="12" t="s">
        <v>32</v>
      </c>
      <c r="D21" s="7">
        <v>5</v>
      </c>
      <c r="E21" s="24">
        <v>3751750</v>
      </c>
      <c r="F21" s="59"/>
    </row>
    <row r="22" spans="1:6" x14ac:dyDescent="0.3">
      <c r="A22" s="59"/>
      <c r="B22" s="59"/>
      <c r="C22" s="8" t="s">
        <v>3</v>
      </c>
      <c r="D22" s="9">
        <f>SUM(D18:D21)</f>
        <v>6</v>
      </c>
      <c r="E22" s="25">
        <f>SUM(E18:E21)</f>
        <v>8338350</v>
      </c>
      <c r="F22" s="59"/>
    </row>
    <row r="23" spans="1:6" x14ac:dyDescent="0.3">
      <c r="A23" s="60"/>
      <c r="B23" s="60"/>
      <c r="C23" s="8" t="s">
        <v>33</v>
      </c>
      <c r="D23" s="9">
        <f>D12+D17+D22</f>
        <v>23</v>
      </c>
      <c r="E23" s="25">
        <f>E12+E17+E22</f>
        <v>46234736</v>
      </c>
      <c r="F23" s="17" t="s">
        <v>34</v>
      </c>
    </row>
    <row r="24" spans="1:6" x14ac:dyDescent="0.3">
      <c r="A24" s="58">
        <v>2</v>
      </c>
      <c r="B24" s="58" t="s">
        <v>35</v>
      </c>
      <c r="C24" s="12" t="s">
        <v>29</v>
      </c>
      <c r="D24" s="7"/>
      <c r="E24" s="24"/>
      <c r="F24" s="61" t="s">
        <v>112</v>
      </c>
    </row>
    <row r="25" spans="1:6" ht="37.5" x14ac:dyDescent="0.3">
      <c r="A25" s="59"/>
      <c r="B25" s="59"/>
      <c r="C25" s="12" t="s">
        <v>30</v>
      </c>
      <c r="D25" s="7">
        <v>15</v>
      </c>
      <c r="E25" s="24">
        <v>5991994</v>
      </c>
      <c r="F25" s="61"/>
    </row>
    <row r="26" spans="1:6" ht="37.5" x14ac:dyDescent="0.3">
      <c r="A26" s="59"/>
      <c r="B26" s="59"/>
      <c r="C26" s="12" t="s">
        <v>31</v>
      </c>
      <c r="D26" s="7"/>
      <c r="E26" s="24"/>
      <c r="F26" s="61"/>
    </row>
    <row r="27" spans="1:6" ht="37.5" x14ac:dyDescent="0.3">
      <c r="A27" s="59"/>
      <c r="B27" s="59"/>
      <c r="C27" s="12" t="s">
        <v>32</v>
      </c>
      <c r="D27" s="7">
        <v>9</v>
      </c>
      <c r="E27" s="24">
        <f>17279900+1339960</f>
        <v>18619860</v>
      </c>
      <c r="F27" s="61"/>
    </row>
    <row r="28" spans="1:6" x14ac:dyDescent="0.3">
      <c r="A28" s="59"/>
      <c r="B28" s="59"/>
      <c r="C28" s="8" t="s">
        <v>3</v>
      </c>
      <c r="D28" s="9">
        <f>SUM(D24:D27)</f>
        <v>24</v>
      </c>
      <c r="E28" s="25">
        <f>SUM(E24:E27)</f>
        <v>24611854</v>
      </c>
      <c r="F28" s="61"/>
    </row>
    <row r="29" spans="1:6" x14ac:dyDescent="0.3">
      <c r="A29" s="59"/>
      <c r="B29" s="59"/>
      <c r="C29" s="12" t="s">
        <v>29</v>
      </c>
      <c r="D29" s="7"/>
      <c r="E29" s="24"/>
      <c r="F29" s="61" t="s">
        <v>113</v>
      </c>
    </row>
    <row r="30" spans="1:6" ht="37.5" x14ac:dyDescent="0.3">
      <c r="A30" s="59"/>
      <c r="B30" s="59"/>
      <c r="C30" s="12" t="s">
        <v>30</v>
      </c>
      <c r="D30" s="7"/>
      <c r="E30" s="24"/>
      <c r="F30" s="61"/>
    </row>
    <row r="31" spans="1:6" ht="37.5" x14ac:dyDescent="0.3">
      <c r="A31" s="59"/>
      <c r="B31" s="59"/>
      <c r="C31" s="12" t="s">
        <v>31</v>
      </c>
      <c r="D31" s="7"/>
      <c r="E31" s="24"/>
      <c r="F31" s="61"/>
    </row>
    <row r="32" spans="1:6" ht="37.5" x14ac:dyDescent="0.3">
      <c r="A32" s="59"/>
      <c r="B32" s="59"/>
      <c r="C32" s="12" t="s">
        <v>32</v>
      </c>
      <c r="D32" s="7"/>
      <c r="E32" s="24"/>
      <c r="F32" s="61"/>
    </row>
    <row r="33" spans="1:6" x14ac:dyDescent="0.3">
      <c r="A33" s="59"/>
      <c r="B33" s="59"/>
      <c r="C33" s="8" t="s">
        <v>3</v>
      </c>
      <c r="D33" s="9">
        <f>SUM(D29:D32)</f>
        <v>0</v>
      </c>
      <c r="E33" s="25">
        <f>SUM(E29:E32)</f>
        <v>0</v>
      </c>
      <c r="F33" s="61"/>
    </row>
    <row r="34" spans="1:6" x14ac:dyDescent="0.3">
      <c r="A34" s="59"/>
      <c r="B34" s="59"/>
      <c r="C34" s="12" t="s">
        <v>29</v>
      </c>
      <c r="D34" s="7"/>
      <c r="E34" s="24"/>
      <c r="F34" s="58" t="s">
        <v>114</v>
      </c>
    </row>
    <row r="35" spans="1:6" ht="37.5" x14ac:dyDescent="0.3">
      <c r="A35" s="59"/>
      <c r="B35" s="59"/>
      <c r="C35" s="12" t="s">
        <v>30</v>
      </c>
      <c r="D35" s="7">
        <v>2</v>
      </c>
      <c r="E35" s="24">
        <v>1580000</v>
      </c>
      <c r="F35" s="59"/>
    </row>
    <row r="36" spans="1:6" ht="37.5" x14ac:dyDescent="0.3">
      <c r="A36" s="59"/>
      <c r="B36" s="59"/>
      <c r="C36" s="12" t="s">
        <v>31</v>
      </c>
      <c r="D36" s="7"/>
      <c r="E36" s="24"/>
      <c r="F36" s="59"/>
    </row>
    <row r="37" spans="1:6" ht="37.5" x14ac:dyDescent="0.3">
      <c r="A37" s="59"/>
      <c r="B37" s="59"/>
      <c r="C37" s="12" t="s">
        <v>32</v>
      </c>
      <c r="D37" s="7">
        <v>3</v>
      </c>
      <c r="E37" s="24">
        <f>1968000+345000</f>
        <v>2313000</v>
      </c>
      <c r="F37" s="59"/>
    </row>
    <row r="38" spans="1:6" x14ac:dyDescent="0.3">
      <c r="A38" s="60"/>
      <c r="B38" s="60"/>
      <c r="C38" s="8" t="s">
        <v>3</v>
      </c>
      <c r="D38" s="9">
        <f>D34+D35+D36+D37</f>
        <v>5</v>
      </c>
      <c r="E38" s="25">
        <f>E34+E35+E36+E37</f>
        <v>3893000</v>
      </c>
      <c r="F38" s="60"/>
    </row>
    <row r="39" spans="1:6" x14ac:dyDescent="0.3">
      <c r="A39" s="17"/>
      <c r="B39" s="17"/>
      <c r="C39" s="8" t="s">
        <v>33</v>
      </c>
      <c r="D39" s="9">
        <f>D28+D33+D38</f>
        <v>29</v>
      </c>
      <c r="E39" s="25">
        <f>E28+E33+E38</f>
        <v>28504854</v>
      </c>
      <c r="F39" s="17" t="s">
        <v>34</v>
      </c>
    </row>
    <row r="40" spans="1:6" x14ac:dyDescent="0.3">
      <c r="A40" s="58">
        <v>2</v>
      </c>
      <c r="B40" s="58" t="s">
        <v>169</v>
      </c>
      <c r="C40" s="12" t="s">
        <v>29</v>
      </c>
      <c r="D40" s="7"/>
      <c r="E40" s="24"/>
      <c r="F40" s="61" t="s">
        <v>112</v>
      </c>
    </row>
    <row r="41" spans="1:6" ht="37.5" x14ac:dyDescent="0.3">
      <c r="A41" s="59"/>
      <c r="B41" s="59"/>
      <c r="C41" s="12" t="s">
        <v>30</v>
      </c>
      <c r="D41" s="7">
        <v>15</v>
      </c>
      <c r="E41" s="24">
        <v>6045492</v>
      </c>
      <c r="F41" s="61"/>
    </row>
    <row r="42" spans="1:6" ht="37.5" x14ac:dyDescent="0.3">
      <c r="A42" s="59"/>
      <c r="B42" s="59"/>
      <c r="C42" s="12" t="s">
        <v>31</v>
      </c>
      <c r="D42" s="7"/>
      <c r="E42" s="24"/>
      <c r="F42" s="61"/>
    </row>
    <row r="43" spans="1:6" ht="37.5" x14ac:dyDescent="0.3">
      <c r="A43" s="59"/>
      <c r="B43" s="59"/>
      <c r="C43" s="12" t="s">
        <v>32</v>
      </c>
      <c r="D43" s="7">
        <v>9</v>
      </c>
      <c r="E43" s="24">
        <v>22034934.300000001</v>
      </c>
      <c r="F43" s="61"/>
    </row>
    <row r="44" spans="1:6" x14ac:dyDescent="0.3">
      <c r="A44" s="59"/>
      <c r="B44" s="59"/>
      <c r="C44" s="45" t="s">
        <v>3</v>
      </c>
      <c r="D44" s="9">
        <f>SUM(D40:D43)</f>
        <v>24</v>
      </c>
      <c r="E44" s="25">
        <f>SUM(E40:E43)</f>
        <v>28080426.300000001</v>
      </c>
      <c r="F44" s="61"/>
    </row>
    <row r="45" spans="1:6" x14ac:dyDescent="0.3">
      <c r="A45" s="59"/>
      <c r="B45" s="59"/>
      <c r="C45" s="12" t="s">
        <v>29</v>
      </c>
      <c r="D45" s="7"/>
      <c r="E45" s="24"/>
      <c r="F45" s="61" t="s">
        <v>113</v>
      </c>
    </row>
    <row r="46" spans="1:6" ht="37.5" x14ac:dyDescent="0.3">
      <c r="A46" s="59"/>
      <c r="B46" s="59"/>
      <c r="C46" s="12" t="s">
        <v>30</v>
      </c>
      <c r="D46" s="7">
        <v>4</v>
      </c>
      <c r="E46" s="24">
        <v>48835000</v>
      </c>
      <c r="F46" s="61"/>
    </row>
    <row r="47" spans="1:6" ht="37.5" x14ac:dyDescent="0.3">
      <c r="A47" s="59"/>
      <c r="B47" s="59"/>
      <c r="C47" s="12" t="s">
        <v>31</v>
      </c>
      <c r="D47" s="7"/>
      <c r="E47" s="24"/>
      <c r="F47" s="61"/>
    </row>
    <row r="48" spans="1:6" ht="37.5" x14ac:dyDescent="0.3">
      <c r="A48" s="59"/>
      <c r="B48" s="59"/>
      <c r="C48" s="12" t="s">
        <v>32</v>
      </c>
      <c r="D48" s="7">
        <v>8</v>
      </c>
      <c r="E48" s="24">
        <v>40412850</v>
      </c>
      <c r="F48" s="61"/>
    </row>
    <row r="49" spans="1:6" x14ac:dyDescent="0.3">
      <c r="A49" s="59"/>
      <c r="B49" s="59"/>
      <c r="C49" s="45" t="s">
        <v>3</v>
      </c>
      <c r="D49" s="9">
        <f>SUM(D45:D48)</f>
        <v>12</v>
      </c>
      <c r="E49" s="25">
        <f>SUM(E45:E48)</f>
        <v>89247850</v>
      </c>
      <c r="F49" s="61"/>
    </row>
    <row r="50" spans="1:6" x14ac:dyDescent="0.3">
      <c r="A50" s="59"/>
      <c r="B50" s="59"/>
      <c r="C50" s="12" t="s">
        <v>29</v>
      </c>
      <c r="D50" s="7"/>
      <c r="E50" s="24"/>
      <c r="F50" s="58" t="s">
        <v>114</v>
      </c>
    </row>
    <row r="51" spans="1:6" ht="37.5" x14ac:dyDescent="0.3">
      <c r="A51" s="59"/>
      <c r="B51" s="59"/>
      <c r="C51" s="12" t="s">
        <v>30</v>
      </c>
      <c r="D51" s="7">
        <v>2</v>
      </c>
      <c r="E51" s="24">
        <v>319600</v>
      </c>
      <c r="F51" s="59"/>
    </row>
    <row r="52" spans="1:6" ht="37.5" x14ac:dyDescent="0.3">
      <c r="A52" s="59"/>
      <c r="B52" s="59"/>
      <c r="C52" s="12" t="s">
        <v>31</v>
      </c>
      <c r="D52" s="7"/>
      <c r="E52" s="24"/>
      <c r="F52" s="59"/>
    </row>
    <row r="53" spans="1:6" ht="37.5" x14ac:dyDescent="0.3">
      <c r="A53" s="59"/>
      <c r="B53" s="59"/>
      <c r="C53" s="12" t="s">
        <v>32</v>
      </c>
      <c r="D53" s="7">
        <v>3</v>
      </c>
      <c r="E53" s="24">
        <v>1737000</v>
      </c>
      <c r="F53" s="59"/>
    </row>
    <row r="54" spans="1:6" x14ac:dyDescent="0.3">
      <c r="A54" s="60"/>
      <c r="B54" s="60"/>
      <c r="C54" s="45" t="s">
        <v>3</v>
      </c>
      <c r="D54" s="9">
        <f>D50+D51+D52+D53</f>
        <v>5</v>
      </c>
      <c r="E54" s="25">
        <f>E50+E51+E52+E53</f>
        <v>2056600</v>
      </c>
      <c r="F54" s="60"/>
    </row>
    <row r="55" spans="1:6" x14ac:dyDescent="0.3">
      <c r="A55" s="46"/>
      <c r="B55" s="46"/>
      <c r="C55" s="45" t="s">
        <v>33</v>
      </c>
      <c r="D55" s="9">
        <f>D44+D49+D54</f>
        <v>41</v>
      </c>
      <c r="E55" s="25">
        <f>E44+E49+E54</f>
        <v>119384876.3</v>
      </c>
      <c r="F55" s="46" t="s">
        <v>34</v>
      </c>
    </row>
    <row r="56" spans="1:6" x14ac:dyDescent="0.3">
      <c r="A56" s="49"/>
      <c r="B56" s="49"/>
      <c r="C56" s="48" t="s">
        <v>220</v>
      </c>
      <c r="D56" s="9">
        <f>+D55+D39+D23</f>
        <v>93</v>
      </c>
      <c r="E56" s="25">
        <f>+E55+E39+E23</f>
        <v>194124466.30000001</v>
      </c>
      <c r="F56" s="49" t="s">
        <v>34</v>
      </c>
    </row>
    <row r="59" spans="1:6" x14ac:dyDescent="0.3">
      <c r="E59" s="82"/>
    </row>
  </sheetData>
  <mergeCells count="22">
    <mergeCell ref="A3:F3"/>
    <mergeCell ref="A4:F4"/>
    <mergeCell ref="F8:F12"/>
    <mergeCell ref="F13:F17"/>
    <mergeCell ref="F24:F28"/>
    <mergeCell ref="A6:A7"/>
    <mergeCell ref="B6:B7"/>
    <mergeCell ref="C6:C7"/>
    <mergeCell ref="D6:E6"/>
    <mergeCell ref="F6:F7"/>
    <mergeCell ref="B8:B23"/>
    <mergeCell ref="A8:A23"/>
    <mergeCell ref="F18:F22"/>
    <mergeCell ref="B24:B38"/>
    <mergeCell ref="A24:A38"/>
    <mergeCell ref="A40:A54"/>
    <mergeCell ref="B40:B54"/>
    <mergeCell ref="F40:F44"/>
    <mergeCell ref="F45:F49"/>
    <mergeCell ref="F50:F54"/>
    <mergeCell ref="F34:F38"/>
    <mergeCell ref="F29:F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2"/>
  <sheetViews>
    <sheetView workbookViewId="0">
      <selection activeCell="C11" sqref="C11"/>
    </sheetView>
  </sheetViews>
  <sheetFormatPr defaultRowHeight="18.75" x14ac:dyDescent="0.3"/>
  <cols>
    <col min="1" max="1" width="11" style="1" customWidth="1"/>
    <col min="2" max="2" width="22.7109375" style="1" customWidth="1"/>
    <col min="3" max="3" width="21.42578125" style="1" customWidth="1"/>
    <col min="4" max="4" width="23.85546875" style="1" customWidth="1"/>
    <col min="5" max="6" width="24.28515625" style="1" customWidth="1"/>
    <col min="7" max="7" width="23.42578125" style="1" customWidth="1"/>
    <col min="8" max="8" width="44.28515625" style="1" customWidth="1"/>
    <col min="9" max="9" width="21.7109375" style="1" customWidth="1"/>
    <col min="10" max="10" width="43.42578125" style="1" customWidth="1"/>
    <col min="11" max="16384" width="9.140625" style="1"/>
  </cols>
  <sheetData>
    <row r="1" spans="1:12" x14ac:dyDescent="0.3">
      <c r="J1" s="6" t="s">
        <v>36</v>
      </c>
    </row>
    <row r="3" spans="1:12" ht="58.5" customHeight="1" x14ac:dyDescent="0.3">
      <c r="A3" s="52" t="s">
        <v>159</v>
      </c>
      <c r="B3" s="52"/>
      <c r="C3" s="52"/>
      <c r="D3" s="52"/>
      <c r="E3" s="52"/>
      <c r="F3" s="52"/>
      <c r="G3" s="52"/>
      <c r="H3" s="52"/>
      <c r="I3" s="52"/>
      <c r="J3" s="52"/>
    </row>
    <row r="4" spans="1:12" x14ac:dyDescent="0.3">
      <c r="A4" s="53" t="s">
        <v>9</v>
      </c>
      <c r="B4" s="53"/>
      <c r="C4" s="53"/>
      <c r="D4" s="53"/>
      <c r="E4" s="53"/>
      <c r="F4" s="53"/>
      <c r="G4" s="53"/>
      <c r="H4" s="53"/>
      <c r="I4" s="53"/>
      <c r="J4" s="53"/>
    </row>
    <row r="6" spans="1:12" x14ac:dyDescent="0.3">
      <c r="A6" s="54" t="s">
        <v>0</v>
      </c>
      <c r="B6" s="54" t="s">
        <v>23</v>
      </c>
      <c r="C6" s="54" t="s">
        <v>37</v>
      </c>
      <c r="D6" s="54" t="s">
        <v>116</v>
      </c>
      <c r="E6" s="54" t="s">
        <v>38</v>
      </c>
      <c r="F6" s="56" t="s">
        <v>39</v>
      </c>
      <c r="G6" s="54" t="s">
        <v>40</v>
      </c>
      <c r="H6" s="54" t="s">
        <v>17</v>
      </c>
      <c r="I6" s="54"/>
      <c r="J6" s="54" t="s">
        <v>41</v>
      </c>
    </row>
    <row r="7" spans="1:12" ht="57.75" customHeight="1" x14ac:dyDescent="0.3">
      <c r="A7" s="54"/>
      <c r="B7" s="54"/>
      <c r="C7" s="54"/>
      <c r="D7" s="54"/>
      <c r="E7" s="54"/>
      <c r="F7" s="57"/>
      <c r="G7" s="54"/>
      <c r="H7" s="8" t="s">
        <v>20</v>
      </c>
      <c r="I7" s="8" t="s">
        <v>21</v>
      </c>
      <c r="J7" s="54"/>
    </row>
    <row r="8" spans="1:12" x14ac:dyDescent="0.3">
      <c r="A8" s="19">
        <v>1</v>
      </c>
      <c r="B8" s="59" t="s">
        <v>28</v>
      </c>
      <c r="C8" s="44" t="s">
        <v>119</v>
      </c>
      <c r="D8" s="44" t="s">
        <v>119</v>
      </c>
      <c r="E8" s="44" t="s">
        <v>119</v>
      </c>
      <c r="F8" s="44" t="s">
        <v>119</v>
      </c>
      <c r="G8" s="44" t="s">
        <v>119</v>
      </c>
      <c r="H8" s="44" t="s">
        <v>119</v>
      </c>
      <c r="I8" s="19"/>
      <c r="J8" s="19"/>
    </row>
    <row r="9" spans="1:12" ht="56.25" x14ac:dyDescent="0.3">
      <c r="A9" s="19">
        <v>2</v>
      </c>
      <c r="B9" s="59"/>
      <c r="C9" s="46" t="s">
        <v>173</v>
      </c>
      <c r="D9" s="46" t="s">
        <v>174</v>
      </c>
      <c r="E9" s="46" t="s">
        <v>175</v>
      </c>
      <c r="F9" s="46">
        <v>1765000</v>
      </c>
      <c r="G9" s="50">
        <v>22111008082941</v>
      </c>
      <c r="H9" s="46" t="s">
        <v>176</v>
      </c>
      <c r="I9" s="46">
        <v>523585274</v>
      </c>
      <c r="J9" s="46" t="s">
        <v>172</v>
      </c>
    </row>
    <row r="10" spans="1:12" x14ac:dyDescent="0.3">
      <c r="A10" s="19">
        <v>3</v>
      </c>
      <c r="B10" s="59"/>
      <c r="C10" s="46" t="s">
        <v>119</v>
      </c>
      <c r="D10" s="46" t="s">
        <v>119</v>
      </c>
      <c r="E10" s="46" t="s">
        <v>119</v>
      </c>
      <c r="F10" s="46" t="s">
        <v>119</v>
      </c>
      <c r="G10" s="46" t="s">
        <v>119</v>
      </c>
      <c r="H10" s="46" t="s">
        <v>119</v>
      </c>
      <c r="I10" s="45"/>
      <c r="J10" s="45"/>
    </row>
    <row r="11" spans="1:12" x14ac:dyDescent="0.3">
      <c r="A11" s="19"/>
      <c r="B11" s="60"/>
      <c r="C11" s="44" t="s">
        <v>119</v>
      </c>
      <c r="D11" s="44" t="s">
        <v>119</v>
      </c>
      <c r="E11" s="44" t="s">
        <v>119</v>
      </c>
      <c r="F11" s="44" t="s">
        <v>119</v>
      </c>
      <c r="G11" s="44" t="s">
        <v>119</v>
      </c>
      <c r="H11" s="44" t="s">
        <v>119</v>
      </c>
      <c r="I11" s="8"/>
      <c r="J11" s="8"/>
    </row>
    <row r="12" spans="1:12" x14ac:dyDescent="0.3">
      <c r="A12" s="19">
        <v>1</v>
      </c>
      <c r="B12" s="59" t="s">
        <v>35</v>
      </c>
      <c r="C12" s="44" t="s">
        <v>119</v>
      </c>
      <c r="D12" s="44" t="s">
        <v>119</v>
      </c>
      <c r="E12" s="44" t="s">
        <v>119</v>
      </c>
      <c r="F12" s="44" t="s">
        <v>119</v>
      </c>
      <c r="G12" s="44" t="s">
        <v>119</v>
      </c>
      <c r="H12" s="44" t="s">
        <v>119</v>
      </c>
      <c r="I12" s="19"/>
      <c r="J12" s="19"/>
    </row>
    <row r="13" spans="1:12" x14ac:dyDescent="0.3">
      <c r="A13" s="19">
        <v>2</v>
      </c>
      <c r="B13" s="59"/>
      <c r="C13" s="44" t="s">
        <v>119</v>
      </c>
      <c r="D13" s="44" t="s">
        <v>119</v>
      </c>
      <c r="E13" s="44" t="s">
        <v>119</v>
      </c>
      <c r="F13" s="44" t="s">
        <v>119</v>
      </c>
      <c r="G13" s="44" t="s">
        <v>119</v>
      </c>
      <c r="H13" s="44" t="s">
        <v>119</v>
      </c>
      <c r="I13" s="8"/>
      <c r="J13" s="8"/>
    </row>
    <row r="14" spans="1:12" x14ac:dyDescent="0.3">
      <c r="A14" s="19">
        <v>3</v>
      </c>
      <c r="B14" s="59"/>
      <c r="C14" s="44" t="s">
        <v>119</v>
      </c>
      <c r="D14" s="44" t="s">
        <v>119</v>
      </c>
      <c r="E14" s="44" t="s">
        <v>119</v>
      </c>
      <c r="F14" s="44" t="s">
        <v>119</v>
      </c>
      <c r="G14" s="44" t="s">
        <v>119</v>
      </c>
      <c r="H14" s="44" t="s">
        <v>119</v>
      </c>
      <c r="I14" s="19"/>
      <c r="J14" s="19"/>
      <c r="L14" s="1" t="s">
        <v>46</v>
      </c>
    </row>
    <row r="15" spans="1:12" x14ac:dyDescent="0.3">
      <c r="A15" s="19"/>
      <c r="B15" s="60"/>
      <c r="C15" s="44" t="s">
        <v>119</v>
      </c>
      <c r="D15" s="44" t="s">
        <v>119</v>
      </c>
      <c r="E15" s="44" t="s">
        <v>119</v>
      </c>
      <c r="F15" s="44" t="s">
        <v>119</v>
      </c>
      <c r="G15" s="44" t="s">
        <v>119</v>
      </c>
      <c r="H15" s="44" t="s">
        <v>119</v>
      </c>
      <c r="I15" s="19"/>
      <c r="J15" s="19"/>
    </row>
    <row r="16" spans="1:12" x14ac:dyDescent="0.3">
      <c r="A16" s="19">
        <v>1</v>
      </c>
      <c r="B16" s="59" t="s">
        <v>169</v>
      </c>
      <c r="C16" s="44" t="s">
        <v>119</v>
      </c>
      <c r="D16" s="44" t="s">
        <v>119</v>
      </c>
      <c r="E16" s="44" t="s">
        <v>119</v>
      </c>
      <c r="F16" s="44" t="s">
        <v>119</v>
      </c>
      <c r="G16" s="44" t="s">
        <v>119</v>
      </c>
      <c r="H16" s="44" t="s">
        <v>119</v>
      </c>
      <c r="I16" s="19"/>
      <c r="J16" s="19"/>
    </row>
    <row r="17" spans="1:10" x14ac:dyDescent="0.3">
      <c r="A17" s="19">
        <v>2</v>
      </c>
      <c r="B17" s="59"/>
      <c r="C17" s="44" t="s">
        <v>119</v>
      </c>
      <c r="D17" s="44" t="s">
        <v>119</v>
      </c>
      <c r="E17" s="44" t="s">
        <v>119</v>
      </c>
      <c r="F17" s="44" t="s">
        <v>119</v>
      </c>
      <c r="G17" s="44" t="s">
        <v>119</v>
      </c>
      <c r="H17" s="44" t="s">
        <v>119</v>
      </c>
      <c r="I17" s="19"/>
      <c r="J17" s="19"/>
    </row>
    <row r="18" spans="1:10" x14ac:dyDescent="0.3">
      <c r="A18" s="44">
        <v>3</v>
      </c>
      <c r="B18" s="59"/>
      <c r="C18" s="44" t="s">
        <v>119</v>
      </c>
      <c r="D18" s="44" t="s">
        <v>119</v>
      </c>
      <c r="E18" s="44" t="s">
        <v>119</v>
      </c>
      <c r="F18" s="44" t="s">
        <v>119</v>
      </c>
      <c r="G18" s="44" t="s">
        <v>119</v>
      </c>
      <c r="H18" s="44" t="s">
        <v>119</v>
      </c>
      <c r="I18" s="44"/>
      <c r="J18" s="44"/>
    </row>
    <row r="19" spans="1:10" x14ac:dyDescent="0.3">
      <c r="A19" s="44"/>
      <c r="B19" s="60"/>
      <c r="C19" s="44" t="s">
        <v>119</v>
      </c>
      <c r="D19" s="44" t="s">
        <v>119</v>
      </c>
      <c r="E19" s="44" t="s">
        <v>119</v>
      </c>
      <c r="F19" s="44" t="s">
        <v>119</v>
      </c>
      <c r="G19" s="44" t="s">
        <v>119</v>
      </c>
      <c r="H19" s="44" t="s">
        <v>119</v>
      </c>
      <c r="I19" s="44"/>
      <c r="J19" s="44"/>
    </row>
    <row r="20" spans="1:10" x14ac:dyDescent="0.3">
      <c r="A20" s="19"/>
      <c r="B20" s="47"/>
      <c r="C20" s="8"/>
      <c r="D20" s="8" t="s">
        <v>44</v>
      </c>
      <c r="E20" s="8" t="s">
        <v>34</v>
      </c>
      <c r="F20" s="10">
        <f>SUM(F8:F19)</f>
        <v>1765000</v>
      </c>
      <c r="G20" s="8" t="s">
        <v>34</v>
      </c>
      <c r="H20" s="8" t="s">
        <v>34</v>
      </c>
      <c r="I20" s="8" t="s">
        <v>34</v>
      </c>
      <c r="J20" s="8" t="s">
        <v>34</v>
      </c>
    </row>
    <row r="21" spans="1:10" x14ac:dyDescent="0.3">
      <c r="A21" s="21"/>
      <c r="B21" s="21"/>
      <c r="C21" s="21"/>
      <c r="D21" s="21"/>
      <c r="E21" s="21"/>
      <c r="F21" s="13"/>
      <c r="G21" s="21"/>
      <c r="H21" s="21"/>
      <c r="I21" s="21"/>
      <c r="J21" s="21"/>
    </row>
    <row r="22" spans="1:10" ht="48" customHeight="1" x14ac:dyDescent="0.3"/>
  </sheetData>
  <mergeCells count="14">
    <mergeCell ref="B12:B15"/>
    <mergeCell ref="B16:B19"/>
    <mergeCell ref="J6:J7"/>
    <mergeCell ref="B8:B11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69"/>
  <sheetViews>
    <sheetView zoomScale="70" zoomScaleNormal="70" workbookViewId="0">
      <pane xSplit="2" ySplit="7" topLeftCell="C53" activePane="bottomRight" state="frozen"/>
      <selection pane="topRight" activeCell="C1" sqref="C1"/>
      <selection pane="bottomLeft" activeCell="A8" sqref="A8"/>
      <selection pane="bottomRight" activeCell="F69" sqref="F69"/>
    </sheetView>
  </sheetViews>
  <sheetFormatPr defaultRowHeight="18.75" x14ac:dyDescent="0.3"/>
  <cols>
    <col min="1" max="1" width="11.85546875" style="1" customWidth="1"/>
    <col min="2" max="2" width="15" style="1" customWidth="1"/>
    <col min="3" max="3" width="43.140625" style="1" customWidth="1"/>
    <col min="4" max="4" width="28.5703125" style="1" customWidth="1"/>
    <col min="5" max="6" width="23.5703125" style="1" customWidth="1"/>
    <col min="7" max="7" width="26.85546875" style="1" customWidth="1"/>
    <col min="8" max="8" width="42.5703125" style="1" customWidth="1"/>
    <col min="9" max="9" width="17" style="1" customWidth="1"/>
    <col min="10" max="10" width="28.5703125" style="1" customWidth="1"/>
    <col min="11" max="16384" width="9.140625" style="1"/>
  </cols>
  <sheetData>
    <row r="1" spans="1:10" x14ac:dyDescent="0.3">
      <c r="J1" s="3" t="s">
        <v>47</v>
      </c>
    </row>
    <row r="3" spans="1:10" ht="54" customHeight="1" x14ac:dyDescent="0.3">
      <c r="A3" s="52" t="s">
        <v>160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x14ac:dyDescent="0.3">
      <c r="A4" s="53" t="s">
        <v>9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x14ac:dyDescent="0.3">
      <c r="J5" s="14" t="s">
        <v>50</v>
      </c>
    </row>
    <row r="6" spans="1:10" ht="34.5" customHeight="1" x14ac:dyDescent="0.3">
      <c r="A6" s="54" t="s">
        <v>0</v>
      </c>
      <c r="B6" s="54" t="s">
        <v>23</v>
      </c>
      <c r="C6" s="54" t="s">
        <v>37</v>
      </c>
      <c r="D6" s="54" t="s">
        <v>116</v>
      </c>
      <c r="E6" s="54" t="s">
        <v>38</v>
      </c>
      <c r="F6" s="56" t="s">
        <v>39</v>
      </c>
      <c r="G6" s="54" t="s">
        <v>40</v>
      </c>
      <c r="H6" s="54" t="s">
        <v>17</v>
      </c>
      <c r="I6" s="54"/>
      <c r="J6" s="54" t="s">
        <v>41</v>
      </c>
    </row>
    <row r="7" spans="1:10" ht="72.75" customHeight="1" x14ac:dyDescent="0.3">
      <c r="A7" s="54"/>
      <c r="B7" s="54"/>
      <c r="C7" s="54"/>
      <c r="D7" s="54"/>
      <c r="E7" s="54"/>
      <c r="F7" s="57"/>
      <c r="G7" s="54"/>
      <c r="H7" s="8" t="s">
        <v>20</v>
      </c>
      <c r="I7" s="8" t="s">
        <v>21</v>
      </c>
      <c r="J7" s="54"/>
    </row>
    <row r="8" spans="1:10" x14ac:dyDescent="0.3">
      <c r="A8" s="19">
        <v>1</v>
      </c>
      <c r="B8" s="58" t="s">
        <v>28</v>
      </c>
      <c r="C8" s="12" t="s">
        <v>177</v>
      </c>
      <c r="D8" s="19" t="s">
        <v>45</v>
      </c>
      <c r="E8" s="19" t="s">
        <v>43</v>
      </c>
      <c r="F8" s="26">
        <v>449750</v>
      </c>
      <c r="G8" s="50">
        <v>22111008040369</v>
      </c>
      <c r="H8" s="19" t="s">
        <v>178</v>
      </c>
      <c r="I8" s="19">
        <v>308969117</v>
      </c>
      <c r="J8" s="19" t="s">
        <v>172</v>
      </c>
    </row>
    <row r="9" spans="1:10" x14ac:dyDescent="0.3">
      <c r="A9" s="19">
        <v>2</v>
      </c>
      <c r="B9" s="59"/>
      <c r="C9" s="12" t="s">
        <v>179</v>
      </c>
      <c r="D9" s="19" t="s">
        <v>45</v>
      </c>
      <c r="E9" s="19" t="s">
        <v>43</v>
      </c>
      <c r="F9" s="26">
        <v>217000</v>
      </c>
      <c r="G9" s="50">
        <v>22111008053815</v>
      </c>
      <c r="H9" s="46" t="s">
        <v>178</v>
      </c>
      <c r="I9" s="46">
        <v>308969117</v>
      </c>
      <c r="J9" s="19" t="s">
        <v>180</v>
      </c>
    </row>
    <row r="10" spans="1:10" x14ac:dyDescent="0.3">
      <c r="A10" s="19">
        <v>3</v>
      </c>
      <c r="B10" s="59"/>
      <c r="C10" s="12" t="s">
        <v>179</v>
      </c>
      <c r="D10" s="19" t="s">
        <v>45</v>
      </c>
      <c r="E10" s="19" t="s">
        <v>43</v>
      </c>
      <c r="F10" s="26">
        <v>210000</v>
      </c>
      <c r="G10" s="50">
        <v>22111008129920</v>
      </c>
      <c r="H10" s="46" t="s">
        <v>178</v>
      </c>
      <c r="I10" s="46">
        <v>308969117</v>
      </c>
      <c r="J10" s="46" t="s">
        <v>180</v>
      </c>
    </row>
    <row r="11" spans="1:10" x14ac:dyDescent="0.3">
      <c r="A11" s="19">
        <v>4</v>
      </c>
      <c r="B11" s="59"/>
      <c r="C11" s="12" t="s">
        <v>179</v>
      </c>
      <c r="D11" s="19" t="s">
        <v>45</v>
      </c>
      <c r="E11" s="19" t="s">
        <v>43</v>
      </c>
      <c r="F11" s="26">
        <v>210000</v>
      </c>
      <c r="G11" s="50">
        <v>22111008129931</v>
      </c>
      <c r="H11" s="46" t="s">
        <v>178</v>
      </c>
      <c r="I11" s="46">
        <v>308969117</v>
      </c>
      <c r="J11" s="46" t="s">
        <v>180</v>
      </c>
    </row>
    <row r="12" spans="1:10" x14ac:dyDescent="0.3">
      <c r="A12" s="46">
        <v>5</v>
      </c>
      <c r="B12" s="59"/>
      <c r="C12" s="12" t="s">
        <v>186</v>
      </c>
      <c r="D12" s="46" t="s">
        <v>45</v>
      </c>
      <c r="E12" s="46" t="s">
        <v>43</v>
      </c>
      <c r="F12" s="26">
        <v>570000</v>
      </c>
      <c r="G12" s="50">
        <v>22111008131532</v>
      </c>
      <c r="H12" s="46" t="s">
        <v>178</v>
      </c>
      <c r="I12" s="46">
        <v>308969117</v>
      </c>
      <c r="J12" s="46" t="s">
        <v>172</v>
      </c>
    </row>
    <row r="13" spans="1:10" x14ac:dyDescent="0.3">
      <c r="A13" s="19">
        <v>6</v>
      </c>
      <c r="B13" s="59"/>
      <c r="C13" s="12" t="s">
        <v>186</v>
      </c>
      <c r="D13" s="19" t="s">
        <v>45</v>
      </c>
      <c r="E13" s="19" t="s">
        <v>43</v>
      </c>
      <c r="F13" s="26">
        <v>658000</v>
      </c>
      <c r="G13" s="50">
        <v>22111008131514</v>
      </c>
      <c r="H13" s="46" t="s">
        <v>178</v>
      </c>
      <c r="I13" s="46">
        <v>308969117</v>
      </c>
      <c r="J13" s="46" t="s">
        <v>172</v>
      </c>
    </row>
    <row r="14" spans="1:10" x14ac:dyDescent="0.3">
      <c r="A14" s="8"/>
      <c r="B14" s="59"/>
      <c r="C14" s="45" t="s">
        <v>48</v>
      </c>
      <c r="D14" s="8" t="s">
        <v>44</v>
      </c>
      <c r="E14" s="8" t="s">
        <v>34</v>
      </c>
      <c r="F14" s="27">
        <f>SUM(F8:F13)</f>
        <v>2314750</v>
      </c>
      <c r="G14" s="50"/>
      <c r="H14" s="8"/>
      <c r="I14" s="8"/>
      <c r="J14" s="8"/>
    </row>
    <row r="15" spans="1:10" ht="37.5" x14ac:dyDescent="0.3">
      <c r="A15" s="19">
        <v>1</v>
      </c>
      <c r="B15" s="59"/>
      <c r="C15" s="12" t="s">
        <v>181</v>
      </c>
      <c r="D15" s="19" t="s">
        <v>42</v>
      </c>
      <c r="E15" s="19" t="s">
        <v>43</v>
      </c>
      <c r="F15" s="24">
        <v>450000</v>
      </c>
      <c r="G15" s="50">
        <v>22111008072127</v>
      </c>
      <c r="H15" s="19" t="s">
        <v>176</v>
      </c>
      <c r="I15" s="19">
        <v>523585274</v>
      </c>
      <c r="J15" s="19" t="s">
        <v>182</v>
      </c>
    </row>
    <row r="16" spans="1:10" ht="37.5" x14ac:dyDescent="0.3">
      <c r="A16" s="19">
        <v>2</v>
      </c>
      <c r="B16" s="59"/>
      <c r="C16" s="12" t="s">
        <v>183</v>
      </c>
      <c r="D16" s="19" t="s">
        <v>42</v>
      </c>
      <c r="E16" s="46" t="s">
        <v>43</v>
      </c>
      <c r="F16" s="24">
        <v>1196000</v>
      </c>
      <c r="G16" s="50">
        <v>22111008072152</v>
      </c>
      <c r="H16" s="46" t="s">
        <v>176</v>
      </c>
      <c r="I16" s="46">
        <v>523585274</v>
      </c>
      <c r="J16" s="46" t="s">
        <v>172</v>
      </c>
    </row>
    <row r="17" spans="1:10" ht="37.5" x14ac:dyDescent="0.3">
      <c r="A17" s="19">
        <v>3</v>
      </c>
      <c r="B17" s="59"/>
      <c r="C17" s="12" t="s">
        <v>184</v>
      </c>
      <c r="D17" s="19" t="s">
        <v>42</v>
      </c>
      <c r="E17" s="19" t="s">
        <v>43</v>
      </c>
      <c r="F17" s="24">
        <v>500000</v>
      </c>
      <c r="G17" s="50">
        <v>22111008072154</v>
      </c>
      <c r="H17" s="19" t="s">
        <v>185</v>
      </c>
      <c r="I17" s="19">
        <v>301794697</v>
      </c>
      <c r="J17" s="46" t="s">
        <v>172</v>
      </c>
    </row>
    <row r="18" spans="1:10" x14ac:dyDescent="0.3">
      <c r="A18" s="8"/>
      <c r="B18" s="59"/>
      <c r="C18" s="45" t="s">
        <v>34</v>
      </c>
      <c r="D18" s="8" t="s">
        <v>44</v>
      </c>
      <c r="E18" s="8" t="s">
        <v>34</v>
      </c>
      <c r="F18" s="27">
        <f>SUM(F15:F17)</f>
        <v>2146000</v>
      </c>
      <c r="G18" s="8" t="s">
        <v>34</v>
      </c>
      <c r="H18" s="8" t="s">
        <v>34</v>
      </c>
      <c r="I18" s="8" t="s">
        <v>34</v>
      </c>
      <c r="J18" s="8" t="s">
        <v>34</v>
      </c>
    </row>
    <row r="19" spans="1:10" ht="37.5" x14ac:dyDescent="0.3">
      <c r="A19" s="19">
        <v>1</v>
      </c>
      <c r="B19" s="59"/>
      <c r="C19" s="12" t="s">
        <v>187</v>
      </c>
      <c r="D19" s="46" t="s">
        <v>110</v>
      </c>
      <c r="E19" s="46" t="s">
        <v>43</v>
      </c>
      <c r="F19" s="24">
        <v>4586600</v>
      </c>
      <c r="G19" s="50">
        <v>22111008188189</v>
      </c>
      <c r="H19" s="46" t="s">
        <v>176</v>
      </c>
      <c r="I19" s="46">
        <v>523585274</v>
      </c>
      <c r="J19" s="46" t="s">
        <v>172</v>
      </c>
    </row>
    <row r="20" spans="1:10" x14ac:dyDescent="0.3">
      <c r="A20" s="8"/>
      <c r="B20" s="59"/>
      <c r="C20" s="18" t="s">
        <v>34</v>
      </c>
      <c r="D20" s="8" t="s">
        <v>44</v>
      </c>
      <c r="E20" s="8" t="s">
        <v>34</v>
      </c>
      <c r="F20" s="27">
        <f>SUM(F19:F19)</f>
        <v>4586600</v>
      </c>
      <c r="G20" s="8" t="s">
        <v>34</v>
      </c>
      <c r="H20" s="8" t="s">
        <v>34</v>
      </c>
      <c r="I20" s="8" t="s">
        <v>34</v>
      </c>
      <c r="J20" s="8" t="s">
        <v>34</v>
      </c>
    </row>
    <row r="21" spans="1:10" x14ac:dyDescent="0.3">
      <c r="A21" s="8"/>
      <c r="B21" s="60"/>
      <c r="C21" s="45" t="s">
        <v>34</v>
      </c>
      <c r="D21" s="8" t="s">
        <v>33</v>
      </c>
      <c r="E21" s="8" t="s">
        <v>34</v>
      </c>
      <c r="F21" s="27">
        <f>F14+F18+F20</f>
        <v>9047350</v>
      </c>
      <c r="G21" s="8" t="s">
        <v>34</v>
      </c>
      <c r="H21" s="8" t="s">
        <v>34</v>
      </c>
      <c r="I21" s="8" t="s">
        <v>34</v>
      </c>
      <c r="J21" s="8" t="s">
        <v>34</v>
      </c>
    </row>
    <row r="22" spans="1:10" ht="37.5" x14ac:dyDescent="0.3">
      <c r="A22" s="19">
        <v>1</v>
      </c>
      <c r="B22" s="58" t="s">
        <v>35</v>
      </c>
      <c r="C22" s="12" t="s">
        <v>188</v>
      </c>
      <c r="D22" s="19" t="s">
        <v>45</v>
      </c>
      <c r="E22" s="19" t="s">
        <v>43</v>
      </c>
      <c r="F22" s="26">
        <v>450000</v>
      </c>
      <c r="G22" s="50">
        <v>22111008221342</v>
      </c>
      <c r="H22" s="19" t="s">
        <v>189</v>
      </c>
      <c r="I22" s="19">
        <v>201548126</v>
      </c>
      <c r="J22" s="46" t="s">
        <v>180</v>
      </c>
    </row>
    <row r="23" spans="1:10" x14ac:dyDescent="0.3">
      <c r="A23" s="19">
        <v>2</v>
      </c>
      <c r="B23" s="59"/>
      <c r="C23" s="12" t="s">
        <v>190</v>
      </c>
      <c r="D23" s="19" t="s">
        <v>45</v>
      </c>
      <c r="E23" s="19" t="s">
        <v>43</v>
      </c>
      <c r="F23" s="26">
        <v>300000</v>
      </c>
      <c r="G23" s="50">
        <v>22111008273843</v>
      </c>
      <c r="H23" s="46" t="s">
        <v>178</v>
      </c>
      <c r="I23" s="46">
        <v>308969117</v>
      </c>
      <c r="J23" s="46" t="s">
        <v>172</v>
      </c>
    </row>
    <row r="24" spans="1:10" x14ac:dyDescent="0.3">
      <c r="A24" s="19">
        <v>3</v>
      </c>
      <c r="B24" s="59"/>
      <c r="C24" s="12" t="s">
        <v>191</v>
      </c>
      <c r="D24" s="19" t="s">
        <v>45</v>
      </c>
      <c r="E24" s="19" t="s">
        <v>43</v>
      </c>
      <c r="F24" s="26">
        <v>400000</v>
      </c>
      <c r="G24" s="50">
        <v>22111008273858</v>
      </c>
      <c r="H24" s="46" t="s">
        <v>178</v>
      </c>
      <c r="I24" s="46">
        <v>308969117</v>
      </c>
      <c r="J24" s="46" t="s">
        <v>172</v>
      </c>
    </row>
    <row r="25" spans="1:10" x14ac:dyDescent="0.3">
      <c r="A25" s="19">
        <v>4</v>
      </c>
      <c r="B25" s="59"/>
      <c r="C25" s="12" t="s">
        <v>192</v>
      </c>
      <c r="D25" s="19" t="s">
        <v>45</v>
      </c>
      <c r="E25" s="19" t="s">
        <v>43</v>
      </c>
      <c r="F25" s="26">
        <v>250000</v>
      </c>
      <c r="G25" s="50">
        <v>22111008273849</v>
      </c>
      <c r="H25" s="46" t="s">
        <v>178</v>
      </c>
      <c r="I25" s="46">
        <v>308969117</v>
      </c>
      <c r="J25" s="19" t="s">
        <v>193</v>
      </c>
    </row>
    <row r="26" spans="1:10" x14ac:dyDescent="0.3">
      <c r="A26" s="19">
        <v>5</v>
      </c>
      <c r="B26" s="59"/>
      <c r="C26" s="12" t="s">
        <v>194</v>
      </c>
      <c r="D26" s="19" t="s">
        <v>45</v>
      </c>
      <c r="E26" s="19" t="s">
        <v>43</v>
      </c>
      <c r="F26" s="26">
        <v>300000</v>
      </c>
      <c r="G26" s="50">
        <v>22111008273921</v>
      </c>
      <c r="H26" s="46" t="s">
        <v>178</v>
      </c>
      <c r="I26" s="46">
        <v>308969117</v>
      </c>
      <c r="J26" s="46" t="s">
        <v>172</v>
      </c>
    </row>
    <row r="27" spans="1:10" x14ac:dyDescent="0.3">
      <c r="A27" s="19">
        <v>6</v>
      </c>
      <c r="B27" s="59"/>
      <c r="C27" s="12" t="s">
        <v>195</v>
      </c>
      <c r="D27" s="19" t="s">
        <v>45</v>
      </c>
      <c r="E27" s="19" t="s">
        <v>43</v>
      </c>
      <c r="F27" s="26">
        <v>98000</v>
      </c>
      <c r="G27" s="50">
        <v>22111008273874</v>
      </c>
      <c r="H27" s="46" t="s">
        <v>178</v>
      </c>
      <c r="I27" s="46">
        <v>308969117</v>
      </c>
      <c r="J27" s="46" t="s">
        <v>172</v>
      </c>
    </row>
    <row r="28" spans="1:10" x14ac:dyDescent="0.3">
      <c r="A28" s="19">
        <v>7</v>
      </c>
      <c r="B28" s="59"/>
      <c r="C28" s="12" t="s">
        <v>196</v>
      </c>
      <c r="D28" s="19" t="s">
        <v>45</v>
      </c>
      <c r="E28" s="19" t="s">
        <v>43</v>
      </c>
      <c r="F28" s="26">
        <v>580000</v>
      </c>
      <c r="G28" s="50">
        <v>22111008294240</v>
      </c>
      <c r="H28" s="46" t="s">
        <v>178</v>
      </c>
      <c r="I28" s="46">
        <v>308969117</v>
      </c>
      <c r="J28" s="46" t="s">
        <v>172</v>
      </c>
    </row>
    <row r="29" spans="1:10" ht="37.5" x14ac:dyDescent="0.3">
      <c r="A29" s="19">
        <v>8</v>
      </c>
      <c r="B29" s="59"/>
      <c r="C29" s="12" t="s">
        <v>188</v>
      </c>
      <c r="D29" s="19" t="s">
        <v>45</v>
      </c>
      <c r="E29" s="19" t="s">
        <v>43</v>
      </c>
      <c r="F29" s="26">
        <v>600000</v>
      </c>
      <c r="G29" s="50">
        <v>22111008333206</v>
      </c>
      <c r="H29" s="46" t="s">
        <v>178</v>
      </c>
      <c r="I29" s="46">
        <v>308969117</v>
      </c>
      <c r="J29" s="46" t="s">
        <v>180</v>
      </c>
    </row>
    <row r="30" spans="1:10" x14ac:dyDescent="0.3">
      <c r="A30" s="19">
        <v>9</v>
      </c>
      <c r="B30" s="59"/>
      <c r="C30" s="12" t="s">
        <v>197</v>
      </c>
      <c r="D30" s="19" t="s">
        <v>45</v>
      </c>
      <c r="E30" s="19" t="s">
        <v>43</v>
      </c>
      <c r="F30" s="26">
        <v>408000</v>
      </c>
      <c r="G30" s="50">
        <v>22111008374732</v>
      </c>
      <c r="H30" s="19" t="s">
        <v>198</v>
      </c>
      <c r="I30" s="19">
        <v>306045793</v>
      </c>
      <c r="J30" s="46" t="s">
        <v>193</v>
      </c>
    </row>
    <row r="31" spans="1:10" x14ac:dyDescent="0.3">
      <c r="A31" s="19">
        <v>10</v>
      </c>
      <c r="B31" s="59"/>
      <c r="C31" s="12" t="s">
        <v>196</v>
      </c>
      <c r="D31" s="19" t="s">
        <v>45</v>
      </c>
      <c r="E31" s="19" t="s">
        <v>43</v>
      </c>
      <c r="F31" s="26">
        <v>450000</v>
      </c>
      <c r="G31" s="50">
        <v>22111008374744</v>
      </c>
      <c r="H31" s="46" t="s">
        <v>178</v>
      </c>
      <c r="I31" s="46">
        <v>308969117</v>
      </c>
      <c r="J31" s="46" t="s">
        <v>172</v>
      </c>
    </row>
    <row r="32" spans="1:10" x14ac:dyDescent="0.3">
      <c r="A32" s="19">
        <v>11</v>
      </c>
      <c r="B32" s="59"/>
      <c r="C32" s="12" t="s">
        <v>199</v>
      </c>
      <c r="D32" s="19" t="s">
        <v>45</v>
      </c>
      <c r="E32" s="19" t="s">
        <v>43</v>
      </c>
      <c r="F32" s="26">
        <v>900000</v>
      </c>
      <c r="G32" s="50">
        <v>22111008375448</v>
      </c>
      <c r="H32" s="46" t="s">
        <v>178</v>
      </c>
      <c r="I32" s="46">
        <v>308969117</v>
      </c>
      <c r="J32" s="46" t="s">
        <v>172</v>
      </c>
    </row>
    <row r="33" spans="1:10" x14ac:dyDescent="0.3">
      <c r="A33" s="46">
        <v>12</v>
      </c>
      <c r="B33" s="59"/>
      <c r="C33" s="12" t="s">
        <v>200</v>
      </c>
      <c r="D33" s="46" t="s">
        <v>45</v>
      </c>
      <c r="E33" s="46" t="s">
        <v>43</v>
      </c>
      <c r="F33" s="26">
        <v>300000</v>
      </c>
      <c r="G33" s="50">
        <v>22111008389488</v>
      </c>
      <c r="H33" s="46" t="s">
        <v>178</v>
      </c>
      <c r="I33" s="46">
        <v>308969117</v>
      </c>
      <c r="J33" s="46" t="s">
        <v>172</v>
      </c>
    </row>
    <row r="34" spans="1:10" x14ac:dyDescent="0.3">
      <c r="A34" s="46">
        <v>13</v>
      </c>
      <c r="B34" s="59"/>
      <c r="C34" s="12" t="s">
        <v>197</v>
      </c>
      <c r="D34" s="46" t="s">
        <v>45</v>
      </c>
      <c r="E34" s="46" t="s">
        <v>43</v>
      </c>
      <c r="F34" s="26">
        <v>260000</v>
      </c>
      <c r="G34" s="50">
        <v>22111008440610</v>
      </c>
      <c r="H34" s="46" t="s">
        <v>178</v>
      </c>
      <c r="I34" s="46">
        <v>308969117</v>
      </c>
      <c r="J34" s="46" t="s">
        <v>193</v>
      </c>
    </row>
    <row r="35" spans="1:10" x14ac:dyDescent="0.3">
      <c r="A35" s="46">
        <v>14</v>
      </c>
      <c r="B35" s="59"/>
      <c r="C35" s="12" t="s">
        <v>186</v>
      </c>
      <c r="D35" s="46" t="s">
        <v>45</v>
      </c>
      <c r="E35" s="46" t="s">
        <v>43</v>
      </c>
      <c r="F35" s="26">
        <v>360000</v>
      </c>
      <c r="G35" s="50">
        <v>22111008440614</v>
      </c>
      <c r="H35" s="46" t="s">
        <v>178</v>
      </c>
      <c r="I35" s="46">
        <v>308969117</v>
      </c>
      <c r="J35" s="46" t="s">
        <v>172</v>
      </c>
    </row>
    <row r="36" spans="1:10" ht="37.5" x14ac:dyDescent="0.3">
      <c r="A36" s="46">
        <v>15</v>
      </c>
      <c r="B36" s="59"/>
      <c r="C36" s="12" t="s">
        <v>188</v>
      </c>
      <c r="D36" s="46" t="s">
        <v>45</v>
      </c>
      <c r="E36" s="46" t="s">
        <v>43</v>
      </c>
      <c r="F36" s="26">
        <v>335994</v>
      </c>
      <c r="G36" s="50">
        <v>22111008440637</v>
      </c>
      <c r="H36" s="46" t="s">
        <v>201</v>
      </c>
      <c r="I36" s="46">
        <v>307481229</v>
      </c>
      <c r="J36" s="46" t="s">
        <v>180</v>
      </c>
    </row>
    <row r="37" spans="1:10" x14ac:dyDescent="0.3">
      <c r="A37" s="19"/>
      <c r="B37" s="59"/>
      <c r="C37" s="45" t="s">
        <v>34</v>
      </c>
      <c r="D37" s="8" t="s">
        <v>44</v>
      </c>
      <c r="E37" s="8" t="s">
        <v>48</v>
      </c>
      <c r="F37" s="27">
        <f>SUM(F22:F36)</f>
        <v>5991994</v>
      </c>
      <c r="G37" s="8" t="s">
        <v>34</v>
      </c>
      <c r="H37" s="8" t="s">
        <v>34</v>
      </c>
      <c r="I37" s="8" t="s">
        <v>34</v>
      </c>
      <c r="J37" s="8" t="s">
        <v>34</v>
      </c>
    </row>
    <row r="38" spans="1:10" ht="37.5" x14ac:dyDescent="0.3">
      <c r="A38" s="19">
        <v>1</v>
      </c>
      <c r="B38" s="59"/>
      <c r="C38" s="12"/>
      <c r="D38" s="46" t="s">
        <v>42</v>
      </c>
      <c r="E38" s="46" t="s">
        <v>43</v>
      </c>
      <c r="F38" s="24"/>
      <c r="G38" s="50"/>
      <c r="H38" s="46"/>
      <c r="I38" s="46"/>
      <c r="J38" s="46"/>
    </row>
    <row r="39" spans="1:10" x14ac:dyDescent="0.3">
      <c r="A39" s="8"/>
      <c r="B39" s="59"/>
      <c r="C39" s="45" t="s">
        <v>34</v>
      </c>
      <c r="D39" s="8" t="s">
        <v>44</v>
      </c>
      <c r="E39" s="8" t="s">
        <v>34</v>
      </c>
      <c r="F39" s="25">
        <f>SUM(F38:F38)</f>
        <v>0</v>
      </c>
      <c r="G39" s="8" t="s">
        <v>34</v>
      </c>
      <c r="H39" s="8" t="s">
        <v>34</v>
      </c>
      <c r="I39" s="8" t="s">
        <v>34</v>
      </c>
      <c r="J39" s="8" t="s">
        <v>34</v>
      </c>
    </row>
    <row r="40" spans="1:10" ht="56.25" x14ac:dyDescent="0.3">
      <c r="A40" s="19">
        <v>1</v>
      </c>
      <c r="B40" s="59"/>
      <c r="C40" s="51" t="s">
        <v>202</v>
      </c>
      <c r="D40" s="19" t="s">
        <v>110</v>
      </c>
      <c r="E40" s="19" t="s">
        <v>49</v>
      </c>
      <c r="F40" s="26">
        <v>750000</v>
      </c>
      <c r="G40" s="50">
        <v>22110014408568</v>
      </c>
      <c r="H40" s="19" t="s">
        <v>203</v>
      </c>
      <c r="I40" s="19">
        <v>307412644</v>
      </c>
      <c r="J40" s="19" t="s">
        <v>204</v>
      </c>
    </row>
    <row r="41" spans="1:10" ht="37.5" x14ac:dyDescent="0.3">
      <c r="A41" s="19">
        <v>2</v>
      </c>
      <c r="B41" s="59"/>
      <c r="C41" s="51" t="s">
        <v>205</v>
      </c>
      <c r="D41" s="19" t="s">
        <v>110</v>
      </c>
      <c r="E41" s="19" t="s">
        <v>49</v>
      </c>
      <c r="F41" s="26">
        <v>830000</v>
      </c>
      <c r="G41" s="50">
        <v>22110010381215</v>
      </c>
      <c r="H41" s="19" t="s">
        <v>206</v>
      </c>
      <c r="I41" s="19">
        <v>200833833</v>
      </c>
      <c r="J41" s="46" t="s">
        <v>172</v>
      </c>
    </row>
    <row r="42" spans="1:10" x14ac:dyDescent="0.3">
      <c r="A42" s="8"/>
      <c r="B42" s="59"/>
      <c r="C42" s="45" t="s">
        <v>34</v>
      </c>
      <c r="D42" s="8" t="s">
        <v>44</v>
      </c>
      <c r="E42" s="8" t="s">
        <v>34</v>
      </c>
      <c r="F42" s="25">
        <f>SUM(F40:F41)</f>
        <v>1580000</v>
      </c>
      <c r="G42" s="8" t="s">
        <v>34</v>
      </c>
      <c r="H42" s="8" t="s">
        <v>34</v>
      </c>
      <c r="I42" s="8" t="s">
        <v>34</v>
      </c>
      <c r="J42" s="8" t="s">
        <v>34</v>
      </c>
    </row>
    <row r="43" spans="1:10" x14ac:dyDescent="0.3">
      <c r="A43" s="8"/>
      <c r="B43" s="60"/>
      <c r="C43" s="45" t="s">
        <v>34</v>
      </c>
      <c r="D43" s="8" t="s">
        <v>33</v>
      </c>
      <c r="E43" s="8" t="s">
        <v>34</v>
      </c>
      <c r="F43" s="25">
        <f>F37+F39+F42</f>
        <v>7571994</v>
      </c>
      <c r="G43" s="8" t="s">
        <v>34</v>
      </c>
      <c r="H43" s="8" t="s">
        <v>34</v>
      </c>
      <c r="I43" s="8" t="s">
        <v>34</v>
      </c>
      <c r="J43" s="8" t="s">
        <v>34</v>
      </c>
    </row>
    <row r="44" spans="1:10" x14ac:dyDescent="0.3">
      <c r="A44" s="44">
        <v>1</v>
      </c>
      <c r="B44" s="58" t="s">
        <v>169</v>
      </c>
      <c r="C44" s="12" t="s">
        <v>194</v>
      </c>
      <c r="D44" s="44" t="s">
        <v>45</v>
      </c>
      <c r="E44" s="44" t="s">
        <v>43</v>
      </c>
      <c r="F44" s="26">
        <v>150000</v>
      </c>
      <c r="G44" s="50">
        <v>22111008535441</v>
      </c>
      <c r="H44" s="49" t="s">
        <v>178</v>
      </c>
      <c r="I44" s="49">
        <v>308969117</v>
      </c>
      <c r="J44" s="49" t="s">
        <v>172</v>
      </c>
    </row>
    <row r="45" spans="1:10" x14ac:dyDescent="0.3">
      <c r="A45" s="44">
        <f>+A44+1</f>
        <v>2</v>
      </c>
      <c r="B45" s="59"/>
      <c r="C45" s="12" t="s">
        <v>194</v>
      </c>
      <c r="D45" s="44" t="s">
        <v>45</v>
      </c>
      <c r="E45" s="44" t="s">
        <v>43</v>
      </c>
      <c r="F45" s="26">
        <v>150000</v>
      </c>
      <c r="G45" s="50">
        <v>22111008535541</v>
      </c>
      <c r="H45" s="49" t="s">
        <v>178</v>
      </c>
      <c r="I45" s="49">
        <v>308969117</v>
      </c>
      <c r="J45" s="49" t="s">
        <v>172</v>
      </c>
    </row>
    <row r="46" spans="1:10" ht="37.5" x14ac:dyDescent="0.3">
      <c r="A46" s="49">
        <f t="shared" ref="A46:A52" si="0">+A45+1</f>
        <v>3</v>
      </c>
      <c r="B46" s="59"/>
      <c r="C46" s="12" t="s">
        <v>188</v>
      </c>
      <c r="D46" s="44" t="s">
        <v>45</v>
      </c>
      <c r="E46" s="44" t="s">
        <v>43</v>
      </c>
      <c r="F46" s="26">
        <v>116000</v>
      </c>
      <c r="G46" s="50">
        <v>22111008535410</v>
      </c>
      <c r="H46" s="49" t="s">
        <v>189</v>
      </c>
      <c r="I46" s="49">
        <v>201548126</v>
      </c>
      <c r="J46" s="49" t="s">
        <v>180</v>
      </c>
    </row>
    <row r="47" spans="1:10" ht="37.5" x14ac:dyDescent="0.3">
      <c r="A47" s="49">
        <f t="shared" si="0"/>
        <v>4</v>
      </c>
      <c r="B47" s="59"/>
      <c r="C47" s="12" t="s">
        <v>188</v>
      </c>
      <c r="D47" s="44" t="s">
        <v>45</v>
      </c>
      <c r="E47" s="44" t="s">
        <v>43</v>
      </c>
      <c r="F47" s="26">
        <v>232000</v>
      </c>
      <c r="G47" s="50">
        <v>22111008535415</v>
      </c>
      <c r="H47" s="49" t="s">
        <v>189</v>
      </c>
      <c r="I47" s="49">
        <v>201548126</v>
      </c>
      <c r="J47" s="49" t="s">
        <v>180</v>
      </c>
    </row>
    <row r="48" spans="1:10" x14ac:dyDescent="0.3">
      <c r="A48" s="49">
        <f t="shared" si="0"/>
        <v>5</v>
      </c>
      <c r="B48" s="59"/>
      <c r="C48" s="12" t="s">
        <v>215</v>
      </c>
      <c r="D48" s="44" t="s">
        <v>45</v>
      </c>
      <c r="E48" s="44" t="s">
        <v>43</v>
      </c>
      <c r="F48" s="26">
        <v>260000</v>
      </c>
      <c r="G48" s="50">
        <v>22111008569719</v>
      </c>
      <c r="H48" s="44" t="s">
        <v>218</v>
      </c>
      <c r="I48" s="44">
        <v>640717059</v>
      </c>
      <c r="J48" s="49" t="s">
        <v>172</v>
      </c>
    </row>
    <row r="49" spans="1:10" x14ac:dyDescent="0.3">
      <c r="A49" s="49">
        <f t="shared" si="0"/>
        <v>6</v>
      </c>
      <c r="B49" s="59"/>
      <c r="C49" s="12" t="s">
        <v>216</v>
      </c>
      <c r="D49" s="44" t="s">
        <v>45</v>
      </c>
      <c r="E49" s="44" t="s">
        <v>43</v>
      </c>
      <c r="F49" s="26">
        <v>240000</v>
      </c>
      <c r="G49" s="50">
        <v>22111008569691</v>
      </c>
      <c r="H49" s="49" t="s">
        <v>218</v>
      </c>
      <c r="I49" s="49">
        <v>640717059</v>
      </c>
      <c r="J49" s="49" t="s">
        <v>172</v>
      </c>
    </row>
    <row r="50" spans="1:10" ht="37.5" x14ac:dyDescent="0.3">
      <c r="A50" s="49">
        <f t="shared" si="0"/>
        <v>7</v>
      </c>
      <c r="B50" s="59"/>
      <c r="C50" s="12" t="s">
        <v>217</v>
      </c>
      <c r="D50" s="44" t="s">
        <v>45</v>
      </c>
      <c r="E50" s="44" t="s">
        <v>43</v>
      </c>
      <c r="F50" s="26">
        <v>223500</v>
      </c>
      <c r="G50" s="50">
        <v>22111008569707</v>
      </c>
      <c r="H50" s="49" t="s">
        <v>178</v>
      </c>
      <c r="I50" s="49">
        <v>308969117</v>
      </c>
      <c r="J50" s="49" t="s">
        <v>172</v>
      </c>
    </row>
    <row r="51" spans="1:10" x14ac:dyDescent="0.3">
      <c r="A51" s="49">
        <f t="shared" si="0"/>
        <v>8</v>
      </c>
      <c r="B51" s="59"/>
      <c r="C51" s="12" t="s">
        <v>186</v>
      </c>
      <c r="D51" s="44" t="s">
        <v>45</v>
      </c>
      <c r="E51" s="44" t="s">
        <v>43</v>
      </c>
      <c r="F51" s="26">
        <v>450000</v>
      </c>
      <c r="G51" s="50">
        <v>22111008569742</v>
      </c>
      <c r="H51" s="49" t="s">
        <v>218</v>
      </c>
      <c r="I51" s="49">
        <v>640717059</v>
      </c>
      <c r="J51" s="49" t="s">
        <v>172</v>
      </c>
    </row>
    <row r="52" spans="1:10" ht="37.5" x14ac:dyDescent="0.3">
      <c r="A52" s="49">
        <f t="shared" si="0"/>
        <v>9</v>
      </c>
      <c r="B52" s="59"/>
      <c r="C52" s="12" t="s">
        <v>188</v>
      </c>
      <c r="D52" s="49" t="s">
        <v>45</v>
      </c>
      <c r="E52" s="49" t="s">
        <v>43</v>
      </c>
      <c r="F52" s="26">
        <v>754000</v>
      </c>
      <c r="G52" s="50">
        <v>22111008610316</v>
      </c>
      <c r="H52" s="49" t="s">
        <v>178</v>
      </c>
      <c r="I52" s="49">
        <v>308969117</v>
      </c>
      <c r="J52" s="49" t="s">
        <v>180</v>
      </c>
    </row>
    <row r="53" spans="1:10" x14ac:dyDescent="0.3">
      <c r="A53" s="49">
        <f t="shared" ref="A53:A58" si="1">+A52+1</f>
        <v>10</v>
      </c>
      <c r="B53" s="59"/>
      <c r="C53" s="12" t="s">
        <v>219</v>
      </c>
      <c r="D53" s="49" t="s">
        <v>45</v>
      </c>
      <c r="E53" s="49" t="s">
        <v>43</v>
      </c>
      <c r="F53" s="26">
        <v>1098000</v>
      </c>
      <c r="G53" s="50">
        <v>22111008610376</v>
      </c>
      <c r="H53" s="49" t="s">
        <v>178</v>
      </c>
      <c r="I53" s="49">
        <v>308969117</v>
      </c>
      <c r="J53" s="49" t="s">
        <v>172</v>
      </c>
    </row>
    <row r="54" spans="1:10" x14ac:dyDescent="0.3">
      <c r="A54" s="49">
        <f t="shared" si="1"/>
        <v>11</v>
      </c>
      <c r="B54" s="59"/>
      <c r="C54" s="12" t="s">
        <v>191</v>
      </c>
      <c r="D54" s="49" t="s">
        <v>45</v>
      </c>
      <c r="E54" s="49" t="s">
        <v>43</v>
      </c>
      <c r="F54" s="26">
        <v>500000</v>
      </c>
      <c r="G54" s="50">
        <v>22111008610336</v>
      </c>
      <c r="H54" s="49" t="s">
        <v>178</v>
      </c>
      <c r="I54" s="49">
        <v>308969117</v>
      </c>
      <c r="J54" s="49" t="s">
        <v>172</v>
      </c>
    </row>
    <row r="55" spans="1:10" ht="37.5" x14ac:dyDescent="0.3">
      <c r="A55" s="49">
        <f t="shared" si="1"/>
        <v>12</v>
      </c>
      <c r="B55" s="59"/>
      <c r="C55" s="12" t="s">
        <v>188</v>
      </c>
      <c r="D55" s="49" t="s">
        <v>45</v>
      </c>
      <c r="E55" s="49" t="s">
        <v>43</v>
      </c>
      <c r="F55" s="26">
        <v>479992</v>
      </c>
      <c r="G55" s="50">
        <v>22111008728802</v>
      </c>
      <c r="H55" s="49" t="s">
        <v>178</v>
      </c>
      <c r="I55" s="49">
        <v>308969117</v>
      </c>
      <c r="J55" s="49" t="s">
        <v>180</v>
      </c>
    </row>
    <row r="56" spans="1:10" x14ac:dyDescent="0.3">
      <c r="A56" s="49">
        <f t="shared" si="1"/>
        <v>13</v>
      </c>
      <c r="B56" s="59"/>
      <c r="C56" s="12" t="s">
        <v>196</v>
      </c>
      <c r="D56" s="49" t="s">
        <v>45</v>
      </c>
      <c r="E56" s="49" t="s">
        <v>43</v>
      </c>
      <c r="F56" s="26">
        <v>800000</v>
      </c>
      <c r="G56" s="50">
        <v>22111008728895</v>
      </c>
      <c r="H56" s="49" t="s">
        <v>178</v>
      </c>
      <c r="I56" s="49">
        <v>308969117</v>
      </c>
      <c r="J56" s="49" t="s">
        <v>172</v>
      </c>
    </row>
    <row r="57" spans="1:10" x14ac:dyDescent="0.3">
      <c r="A57" s="49">
        <f t="shared" si="1"/>
        <v>14</v>
      </c>
      <c r="B57" s="59"/>
      <c r="C57" s="12" t="s">
        <v>197</v>
      </c>
      <c r="D57" s="49" t="s">
        <v>45</v>
      </c>
      <c r="E57" s="49" t="s">
        <v>43</v>
      </c>
      <c r="F57" s="26">
        <v>200000</v>
      </c>
      <c r="G57" s="50">
        <v>22111008728952</v>
      </c>
      <c r="H57" s="49" t="s">
        <v>178</v>
      </c>
      <c r="I57" s="49">
        <v>308969117</v>
      </c>
      <c r="J57" s="49" t="s">
        <v>193</v>
      </c>
    </row>
    <row r="58" spans="1:10" x14ac:dyDescent="0.3">
      <c r="A58" s="49">
        <f t="shared" si="1"/>
        <v>15</v>
      </c>
      <c r="B58" s="59"/>
      <c r="C58" s="12" t="s">
        <v>194</v>
      </c>
      <c r="D58" s="49" t="s">
        <v>45</v>
      </c>
      <c r="E58" s="49" t="s">
        <v>43</v>
      </c>
      <c r="F58" s="26">
        <v>392000</v>
      </c>
      <c r="G58" s="50">
        <v>22111008729013</v>
      </c>
      <c r="H58" s="49" t="s">
        <v>178</v>
      </c>
      <c r="I58" s="49">
        <v>308969117</v>
      </c>
      <c r="J58" s="49" t="s">
        <v>172</v>
      </c>
    </row>
    <row r="59" spans="1:10" x14ac:dyDescent="0.3">
      <c r="A59" s="44"/>
      <c r="B59" s="59"/>
      <c r="C59" s="45" t="s">
        <v>34</v>
      </c>
      <c r="D59" s="43" t="s">
        <v>44</v>
      </c>
      <c r="E59" s="43" t="s">
        <v>48</v>
      </c>
      <c r="F59" s="27">
        <f>SUM(F44:F58)</f>
        <v>6045492</v>
      </c>
      <c r="G59" s="43" t="s">
        <v>34</v>
      </c>
      <c r="H59" s="43" t="s">
        <v>34</v>
      </c>
      <c r="I59" s="43" t="s">
        <v>34</v>
      </c>
      <c r="J59" s="43" t="s">
        <v>34</v>
      </c>
    </row>
    <row r="60" spans="1:10" ht="37.5" x14ac:dyDescent="0.3">
      <c r="A60" s="44">
        <v>1</v>
      </c>
      <c r="B60" s="59"/>
      <c r="C60" s="12" t="s">
        <v>207</v>
      </c>
      <c r="D60" s="44" t="s">
        <v>42</v>
      </c>
      <c r="E60" s="44" t="s">
        <v>43</v>
      </c>
      <c r="F60" s="24">
        <v>30475000</v>
      </c>
      <c r="G60" s="50">
        <v>22111008501901</v>
      </c>
      <c r="H60" s="44" t="s">
        <v>208</v>
      </c>
      <c r="I60" s="44">
        <v>305974913</v>
      </c>
      <c r="J60" s="44" t="s">
        <v>209</v>
      </c>
    </row>
    <row r="61" spans="1:10" ht="37.5" x14ac:dyDescent="0.3">
      <c r="A61" s="44">
        <v>2</v>
      </c>
      <c r="B61" s="59"/>
      <c r="C61" s="12" t="s">
        <v>211</v>
      </c>
      <c r="D61" s="44" t="s">
        <v>42</v>
      </c>
      <c r="E61" s="44" t="s">
        <v>43</v>
      </c>
      <c r="F61" s="24">
        <v>9000000</v>
      </c>
      <c r="G61" s="50">
        <v>22111008500906</v>
      </c>
      <c r="H61" s="44" t="s">
        <v>212</v>
      </c>
      <c r="I61" s="44">
        <v>304108754</v>
      </c>
      <c r="J61" s="44" t="s">
        <v>213</v>
      </c>
    </row>
    <row r="62" spans="1:10" ht="37.5" x14ac:dyDescent="0.3">
      <c r="A62" s="44">
        <v>3</v>
      </c>
      <c r="B62" s="59"/>
      <c r="C62" s="12" t="s">
        <v>211</v>
      </c>
      <c r="D62" s="44" t="s">
        <v>42</v>
      </c>
      <c r="E62" s="44" t="s">
        <v>43</v>
      </c>
      <c r="F62" s="24">
        <v>9000000</v>
      </c>
      <c r="G62" s="50">
        <v>22111008500909</v>
      </c>
      <c r="H62" s="49" t="s">
        <v>212</v>
      </c>
      <c r="I62" s="49">
        <v>304108754</v>
      </c>
      <c r="J62" s="49" t="s">
        <v>213</v>
      </c>
    </row>
    <row r="63" spans="1:10" ht="37.5" x14ac:dyDescent="0.3">
      <c r="A63" s="44">
        <v>4</v>
      </c>
      <c r="B63" s="59"/>
      <c r="C63" s="12" t="s">
        <v>210</v>
      </c>
      <c r="D63" s="44" t="s">
        <v>42</v>
      </c>
      <c r="E63" s="44" t="s">
        <v>43</v>
      </c>
      <c r="F63" s="24">
        <v>360000</v>
      </c>
      <c r="G63" s="50">
        <v>22111008506737</v>
      </c>
      <c r="H63" s="49" t="s">
        <v>208</v>
      </c>
      <c r="I63" s="49">
        <v>305974913</v>
      </c>
      <c r="J63" s="49" t="s">
        <v>172</v>
      </c>
    </row>
    <row r="64" spans="1:10" x14ac:dyDescent="0.3">
      <c r="A64" s="43"/>
      <c r="B64" s="59"/>
      <c r="C64" s="45" t="s">
        <v>34</v>
      </c>
      <c r="D64" s="43" t="s">
        <v>44</v>
      </c>
      <c r="E64" s="43" t="s">
        <v>34</v>
      </c>
      <c r="F64" s="25">
        <f>SUM(F60:F63)</f>
        <v>48835000</v>
      </c>
      <c r="G64" s="43" t="s">
        <v>34</v>
      </c>
      <c r="H64" s="43" t="s">
        <v>34</v>
      </c>
      <c r="I64" s="43" t="s">
        <v>34</v>
      </c>
      <c r="J64" s="43" t="s">
        <v>34</v>
      </c>
    </row>
    <row r="65" spans="1:10" ht="37.5" x14ac:dyDescent="0.3">
      <c r="A65" s="44">
        <v>1</v>
      </c>
      <c r="B65" s="59"/>
      <c r="C65" s="12" t="s">
        <v>214</v>
      </c>
      <c r="D65" s="44" t="s">
        <v>110</v>
      </c>
      <c r="E65" s="44" t="s">
        <v>43</v>
      </c>
      <c r="F65" s="26">
        <v>159800</v>
      </c>
      <c r="G65" s="50">
        <v>22111008535493</v>
      </c>
      <c r="H65" s="49" t="s">
        <v>178</v>
      </c>
      <c r="I65" s="49">
        <v>308969117</v>
      </c>
      <c r="J65" s="49" t="s">
        <v>172</v>
      </c>
    </row>
    <row r="66" spans="1:10" ht="37.5" x14ac:dyDescent="0.3">
      <c r="A66" s="44">
        <v>2</v>
      </c>
      <c r="B66" s="59"/>
      <c r="C66" s="12" t="s">
        <v>214</v>
      </c>
      <c r="D66" s="44" t="s">
        <v>110</v>
      </c>
      <c r="E66" s="49" t="s">
        <v>43</v>
      </c>
      <c r="F66" s="26">
        <v>159800</v>
      </c>
      <c r="G66" s="50">
        <v>22111008535501</v>
      </c>
      <c r="H66" s="49" t="s">
        <v>178</v>
      </c>
      <c r="I66" s="49">
        <v>308969117</v>
      </c>
      <c r="J66" s="49" t="s">
        <v>172</v>
      </c>
    </row>
    <row r="67" spans="1:10" ht="23.25" customHeight="1" x14ac:dyDescent="0.3">
      <c r="A67" s="43"/>
      <c r="B67" s="59"/>
      <c r="C67" s="43" t="s">
        <v>34</v>
      </c>
      <c r="D67" s="43" t="s">
        <v>44</v>
      </c>
      <c r="E67" s="43" t="s">
        <v>34</v>
      </c>
      <c r="F67" s="25">
        <f>SUM(F65:F66)</f>
        <v>319600</v>
      </c>
      <c r="G67" s="43" t="s">
        <v>34</v>
      </c>
      <c r="H67" s="43" t="s">
        <v>34</v>
      </c>
      <c r="I67" s="43" t="s">
        <v>34</v>
      </c>
      <c r="J67" s="43" t="s">
        <v>34</v>
      </c>
    </row>
    <row r="68" spans="1:10" ht="23.25" customHeight="1" x14ac:dyDescent="0.3">
      <c r="A68" s="43"/>
      <c r="B68" s="60"/>
      <c r="C68" s="43" t="s">
        <v>34</v>
      </c>
      <c r="D68" s="43" t="s">
        <v>33</v>
      </c>
      <c r="E68" s="43" t="s">
        <v>34</v>
      </c>
      <c r="F68" s="25">
        <f>F59+F64+F67</f>
        <v>55200092</v>
      </c>
      <c r="G68" s="43" t="s">
        <v>34</v>
      </c>
      <c r="H68" s="43" t="s">
        <v>34</v>
      </c>
      <c r="I68" s="43" t="s">
        <v>34</v>
      </c>
      <c r="J68" s="43" t="s">
        <v>34</v>
      </c>
    </row>
    <row r="69" spans="1:10" x14ac:dyDescent="0.3">
      <c r="A69" s="83"/>
      <c r="B69" s="83"/>
      <c r="C69" s="48" t="s">
        <v>34</v>
      </c>
      <c r="D69" s="48" t="s">
        <v>220</v>
      </c>
      <c r="E69" s="48" t="s">
        <v>34</v>
      </c>
      <c r="F69" s="84">
        <f>+F68+F43+F21</f>
        <v>71819436</v>
      </c>
      <c r="G69" s="48" t="s">
        <v>34</v>
      </c>
      <c r="H69" s="48" t="s">
        <v>34</v>
      </c>
      <c r="I69" s="48" t="s">
        <v>34</v>
      </c>
      <c r="J69" s="48" t="s">
        <v>34</v>
      </c>
    </row>
  </sheetData>
  <mergeCells count="14">
    <mergeCell ref="B44:B68"/>
    <mergeCell ref="B22:B43"/>
    <mergeCell ref="J6:J7"/>
    <mergeCell ref="B8:B21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85" zoomScaleNormal="85" workbookViewId="0">
      <selection activeCell="B8" sqref="B8"/>
    </sheetView>
  </sheetViews>
  <sheetFormatPr defaultRowHeight="18.75" x14ac:dyDescent="0.3"/>
  <cols>
    <col min="1" max="1" width="14.28515625" style="1" customWidth="1"/>
    <col min="2" max="2" width="17.28515625" style="1" customWidth="1"/>
    <col min="3" max="3" width="17.7109375" style="1" customWidth="1"/>
    <col min="4" max="4" width="22.28515625" style="1" customWidth="1"/>
    <col min="5" max="5" width="24.140625" style="1" customWidth="1"/>
    <col min="6" max="6" width="14.7109375" style="1" customWidth="1"/>
    <col min="7" max="7" width="15.5703125" style="1" customWidth="1"/>
    <col min="8" max="8" width="24" style="1" customWidth="1"/>
    <col min="9" max="16384" width="9.140625" style="1"/>
  </cols>
  <sheetData>
    <row r="1" spans="1:8" x14ac:dyDescent="0.3">
      <c r="H1" s="3" t="s">
        <v>51</v>
      </c>
    </row>
    <row r="3" spans="1:8" ht="55.5" customHeight="1" x14ac:dyDescent="0.3">
      <c r="A3" s="52" t="s">
        <v>161</v>
      </c>
      <c r="B3" s="52"/>
      <c r="C3" s="52"/>
      <c r="D3" s="52"/>
      <c r="E3" s="52"/>
      <c r="F3" s="52"/>
      <c r="G3" s="52"/>
      <c r="H3" s="52"/>
    </row>
    <row r="5" spans="1:8" ht="45" customHeight="1" x14ac:dyDescent="0.3">
      <c r="A5" s="54" t="s">
        <v>0</v>
      </c>
      <c r="B5" s="54" t="s">
        <v>23</v>
      </c>
      <c r="C5" s="54" t="s">
        <v>52</v>
      </c>
      <c r="D5" s="54" t="s">
        <v>116</v>
      </c>
      <c r="E5" s="54" t="s">
        <v>38</v>
      </c>
      <c r="F5" s="62" t="s">
        <v>17</v>
      </c>
      <c r="G5" s="63"/>
      <c r="H5" s="54" t="s">
        <v>53</v>
      </c>
    </row>
    <row r="6" spans="1:8" ht="37.5" x14ac:dyDescent="0.3">
      <c r="A6" s="54"/>
      <c r="B6" s="54"/>
      <c r="C6" s="54"/>
      <c r="D6" s="54"/>
      <c r="E6" s="54"/>
      <c r="F6" s="8" t="s">
        <v>20</v>
      </c>
      <c r="G6" s="8" t="s">
        <v>21</v>
      </c>
      <c r="H6" s="54"/>
    </row>
    <row r="7" spans="1:8" x14ac:dyDescent="0.3">
      <c r="A7" s="4">
        <v>1</v>
      </c>
      <c r="B7" s="4" t="s">
        <v>28</v>
      </c>
      <c r="C7" s="4" t="s">
        <v>119</v>
      </c>
      <c r="D7" s="22" t="s">
        <v>119</v>
      </c>
      <c r="E7" s="22" t="s">
        <v>119</v>
      </c>
      <c r="F7" s="22" t="s">
        <v>119</v>
      </c>
      <c r="G7" s="22" t="s">
        <v>119</v>
      </c>
      <c r="H7" s="22" t="s">
        <v>119</v>
      </c>
    </row>
    <row r="8" spans="1:8" x14ac:dyDescent="0.3">
      <c r="A8" s="44">
        <v>2</v>
      </c>
      <c r="B8" s="44" t="s">
        <v>35</v>
      </c>
      <c r="C8" s="44" t="s">
        <v>119</v>
      </c>
      <c r="D8" s="44" t="s">
        <v>119</v>
      </c>
      <c r="E8" s="44" t="s">
        <v>119</v>
      </c>
      <c r="F8" s="44" t="s">
        <v>119</v>
      </c>
      <c r="G8" s="44" t="s">
        <v>119</v>
      </c>
      <c r="H8" s="44" t="s">
        <v>119</v>
      </c>
    </row>
    <row r="9" spans="1:8" x14ac:dyDescent="0.3">
      <c r="A9" s="4">
        <v>3</v>
      </c>
      <c r="B9" s="4" t="s">
        <v>169</v>
      </c>
      <c r="C9" s="22" t="s">
        <v>119</v>
      </c>
      <c r="D9" s="22" t="s">
        <v>119</v>
      </c>
      <c r="E9" s="22" t="s">
        <v>119</v>
      </c>
      <c r="F9" s="22" t="s">
        <v>119</v>
      </c>
      <c r="G9" s="22" t="s">
        <v>119</v>
      </c>
      <c r="H9" s="22" t="s">
        <v>119</v>
      </c>
    </row>
    <row r="11" spans="1:8" ht="42" customHeight="1" x14ac:dyDescent="0.3">
      <c r="A11" s="23" t="s">
        <v>115</v>
      </c>
      <c r="B11" s="55" t="s">
        <v>168</v>
      </c>
      <c r="C11" s="55"/>
      <c r="D11" s="55"/>
      <c r="E11" s="55"/>
      <c r="F11" s="55"/>
      <c r="G11" s="55"/>
      <c r="H11" s="55"/>
    </row>
  </sheetData>
  <mergeCells count="9">
    <mergeCell ref="B11:H11"/>
    <mergeCell ref="A3:H3"/>
    <mergeCell ref="A5:A6"/>
    <mergeCell ref="B5:B6"/>
    <mergeCell ref="C5:C6"/>
    <mergeCell ref="D5:D6"/>
    <mergeCell ref="E5:E6"/>
    <mergeCell ref="F5:G5"/>
    <mergeCell ref="H5:H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70" zoomScaleNormal="70" workbookViewId="0">
      <selection activeCell="B8" sqref="B8"/>
    </sheetView>
  </sheetViews>
  <sheetFormatPr defaultRowHeight="18.75" x14ac:dyDescent="0.3"/>
  <cols>
    <col min="1" max="1" width="11.140625" style="1" customWidth="1"/>
    <col min="2" max="2" width="29.140625" style="1" customWidth="1"/>
    <col min="3" max="3" width="18.28515625" style="1" customWidth="1"/>
    <col min="4" max="4" width="21.85546875" style="1" customWidth="1"/>
    <col min="5" max="5" width="25.5703125" style="1" customWidth="1"/>
    <col min="6" max="6" width="24" style="1" customWidth="1"/>
    <col min="7" max="8" width="21.7109375" style="1" customWidth="1"/>
    <col min="9" max="9" width="19.5703125" style="1" customWidth="1"/>
    <col min="10" max="16384" width="9.140625" style="1"/>
  </cols>
  <sheetData>
    <row r="1" spans="1:9" x14ac:dyDescent="0.3">
      <c r="I1" s="3" t="s">
        <v>54</v>
      </c>
    </row>
    <row r="3" spans="1:9" ht="64.5" customHeight="1" x14ac:dyDescent="0.3">
      <c r="A3" s="52" t="s">
        <v>162</v>
      </c>
      <c r="B3" s="52"/>
      <c r="C3" s="52"/>
      <c r="D3" s="52"/>
      <c r="E3" s="52"/>
      <c r="F3" s="52"/>
      <c r="G3" s="52"/>
      <c r="H3" s="52"/>
      <c r="I3" s="52"/>
    </row>
    <row r="4" spans="1:9" x14ac:dyDescent="0.3">
      <c r="A4" s="53" t="s">
        <v>9</v>
      </c>
      <c r="B4" s="53"/>
      <c r="C4" s="53"/>
      <c r="D4" s="53"/>
      <c r="E4" s="53"/>
      <c r="F4" s="53"/>
      <c r="G4" s="53"/>
      <c r="H4" s="53"/>
      <c r="I4" s="53"/>
    </row>
    <row r="6" spans="1:9" x14ac:dyDescent="0.3">
      <c r="A6" s="54" t="s">
        <v>0</v>
      </c>
      <c r="B6" s="54" t="s">
        <v>117</v>
      </c>
      <c r="C6" s="54" t="s">
        <v>55</v>
      </c>
      <c r="D6" s="54" t="s">
        <v>56</v>
      </c>
      <c r="E6" s="54"/>
      <c r="F6" s="54" t="s">
        <v>62</v>
      </c>
      <c r="G6" s="54" t="s">
        <v>57</v>
      </c>
      <c r="H6" s="54" t="s">
        <v>118</v>
      </c>
      <c r="I6" s="54" t="s">
        <v>59</v>
      </c>
    </row>
    <row r="7" spans="1:9" ht="131.25" x14ac:dyDescent="0.3">
      <c r="A7" s="54"/>
      <c r="B7" s="54"/>
      <c r="C7" s="54"/>
      <c r="D7" s="8" t="s">
        <v>60</v>
      </c>
      <c r="E7" s="8" t="s">
        <v>61</v>
      </c>
      <c r="F7" s="54"/>
      <c r="G7" s="54"/>
      <c r="H7" s="54"/>
      <c r="I7" s="54"/>
    </row>
    <row r="8" spans="1:9" ht="112.5" x14ac:dyDescent="0.3">
      <c r="A8" s="4">
        <v>1</v>
      </c>
      <c r="B8" s="46" t="s">
        <v>171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 t="s">
        <v>119</v>
      </c>
    </row>
    <row r="10" spans="1:9" ht="42" customHeight="1" x14ac:dyDescent="0.3">
      <c r="A10" s="11" t="s">
        <v>115</v>
      </c>
      <c r="B10" s="64" t="s">
        <v>167</v>
      </c>
      <c r="C10" s="64"/>
      <c r="D10" s="64"/>
      <c r="E10" s="64"/>
      <c r="F10" s="64"/>
      <c r="G10" s="64"/>
      <c r="H10" s="64"/>
      <c r="I10" s="64"/>
    </row>
  </sheetData>
  <mergeCells count="11">
    <mergeCell ref="B10:I10"/>
    <mergeCell ref="A3:I3"/>
    <mergeCell ref="A4:I4"/>
    <mergeCell ref="A6:A7"/>
    <mergeCell ref="B6:B7"/>
    <mergeCell ref="C6:C7"/>
    <mergeCell ref="D6:E6"/>
    <mergeCell ref="F6:F7"/>
    <mergeCell ref="G6:G7"/>
    <mergeCell ref="H6:H7"/>
    <mergeCell ref="I6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70" zoomScaleNormal="70" workbookViewId="0">
      <selection activeCell="B12" sqref="B12"/>
    </sheetView>
  </sheetViews>
  <sheetFormatPr defaultRowHeight="18.75" x14ac:dyDescent="0.3"/>
  <cols>
    <col min="1" max="1" width="6.7109375" style="1" customWidth="1"/>
    <col min="2" max="2" width="32.5703125" style="1" customWidth="1"/>
    <col min="3" max="3" width="27.28515625" style="1" customWidth="1"/>
    <col min="4" max="5" width="14.5703125" style="1" customWidth="1"/>
    <col min="6" max="6" width="21.85546875" style="1" customWidth="1"/>
    <col min="7" max="7" width="22.5703125" style="1" customWidth="1"/>
    <col min="8" max="8" width="19.85546875" style="1" customWidth="1"/>
    <col min="9" max="9" width="18.140625" style="1" customWidth="1"/>
    <col min="10" max="10" width="20.85546875" style="1" customWidth="1"/>
    <col min="11" max="11" width="25.140625" style="1" customWidth="1"/>
    <col min="12" max="12" width="36.28515625" style="1" customWidth="1"/>
    <col min="13" max="16384" width="9.140625" style="1"/>
  </cols>
  <sheetData>
    <row r="1" spans="1:11" x14ac:dyDescent="0.3">
      <c r="K1" s="3" t="s">
        <v>63</v>
      </c>
    </row>
    <row r="2" spans="1:11" ht="53.25" customHeight="1" x14ac:dyDescent="0.3">
      <c r="B2" s="52" t="s">
        <v>163</v>
      </c>
      <c r="C2" s="52"/>
      <c r="D2" s="52"/>
      <c r="E2" s="52"/>
      <c r="F2" s="52"/>
      <c r="G2" s="52"/>
      <c r="H2" s="52"/>
      <c r="I2" s="52"/>
      <c r="J2" s="52"/>
      <c r="K2" s="52"/>
    </row>
    <row r="3" spans="1:11" x14ac:dyDescent="0.3">
      <c r="A3" s="15"/>
      <c r="B3" s="53" t="s">
        <v>9</v>
      </c>
      <c r="C3" s="53"/>
      <c r="D3" s="53"/>
      <c r="E3" s="53"/>
      <c r="F3" s="53"/>
      <c r="G3" s="53"/>
      <c r="H3" s="53"/>
      <c r="I3" s="53"/>
      <c r="J3" s="53"/>
      <c r="K3" s="53"/>
    </row>
    <row r="5" spans="1:11" ht="75" x14ac:dyDescent="0.3">
      <c r="A5" s="65" t="s">
        <v>64</v>
      </c>
      <c r="B5" s="66" t="s">
        <v>65</v>
      </c>
      <c r="C5" s="66" t="s">
        <v>66</v>
      </c>
      <c r="D5" s="66" t="s">
        <v>67</v>
      </c>
      <c r="E5" s="66" t="s">
        <v>15</v>
      </c>
      <c r="F5" s="66" t="s">
        <v>56</v>
      </c>
      <c r="G5" s="66"/>
      <c r="H5" s="28" t="s">
        <v>68</v>
      </c>
      <c r="I5" s="28" t="s">
        <v>69</v>
      </c>
      <c r="J5" s="66" t="s">
        <v>58</v>
      </c>
      <c r="K5" s="66" t="s">
        <v>59</v>
      </c>
    </row>
    <row r="6" spans="1:11" ht="75" customHeight="1" x14ac:dyDescent="0.3">
      <c r="A6" s="65"/>
      <c r="B6" s="66"/>
      <c r="C6" s="66"/>
      <c r="D6" s="66"/>
      <c r="E6" s="66"/>
      <c r="F6" s="32" t="s">
        <v>70</v>
      </c>
      <c r="G6" s="28" t="s">
        <v>123</v>
      </c>
      <c r="H6" s="28" t="s">
        <v>71</v>
      </c>
      <c r="I6" s="28" t="s">
        <v>71</v>
      </c>
      <c r="J6" s="66"/>
      <c r="K6" s="66"/>
    </row>
    <row r="7" spans="1:11" x14ac:dyDescent="0.3">
      <c r="A7" s="29" t="s">
        <v>72</v>
      </c>
      <c r="B7" s="30" t="s">
        <v>73</v>
      </c>
      <c r="C7" s="31" t="s">
        <v>119</v>
      </c>
      <c r="D7" s="31" t="s">
        <v>119</v>
      </c>
      <c r="E7" s="31" t="s">
        <v>119</v>
      </c>
      <c r="F7" s="31" t="s">
        <v>119</v>
      </c>
      <c r="G7" s="31" t="s">
        <v>119</v>
      </c>
      <c r="H7" s="31" t="s">
        <v>119</v>
      </c>
      <c r="I7" s="31" t="s">
        <v>119</v>
      </c>
      <c r="J7" s="31" t="s">
        <v>119</v>
      </c>
      <c r="K7" s="31" t="s">
        <v>119</v>
      </c>
    </row>
    <row r="8" spans="1:11" x14ac:dyDescent="0.3">
      <c r="A8" s="29" t="s">
        <v>74</v>
      </c>
      <c r="B8" s="30" t="s">
        <v>75</v>
      </c>
      <c r="C8" s="31" t="s">
        <v>119</v>
      </c>
      <c r="D8" s="31" t="s">
        <v>119</v>
      </c>
      <c r="E8" s="31" t="s">
        <v>119</v>
      </c>
      <c r="F8" s="31" t="s">
        <v>119</v>
      </c>
      <c r="G8" s="31" t="s">
        <v>119</v>
      </c>
      <c r="H8" s="31" t="s">
        <v>119</v>
      </c>
      <c r="I8" s="31" t="s">
        <v>119</v>
      </c>
      <c r="J8" s="31" t="s">
        <v>119</v>
      </c>
      <c r="K8" s="31" t="s">
        <v>119</v>
      </c>
    </row>
    <row r="9" spans="1:11" x14ac:dyDescent="0.3">
      <c r="A9" s="29" t="s">
        <v>76</v>
      </c>
      <c r="B9" s="30" t="s">
        <v>77</v>
      </c>
      <c r="C9" s="31" t="s">
        <v>119</v>
      </c>
      <c r="D9" s="31" t="s">
        <v>119</v>
      </c>
      <c r="E9" s="31" t="s">
        <v>119</v>
      </c>
      <c r="F9" s="31" t="s">
        <v>119</v>
      </c>
      <c r="G9" s="31" t="s">
        <v>119</v>
      </c>
      <c r="H9" s="31" t="s">
        <v>119</v>
      </c>
      <c r="I9" s="31" t="s">
        <v>119</v>
      </c>
      <c r="J9" s="31" t="s">
        <v>119</v>
      </c>
      <c r="K9" s="31" t="s">
        <v>119</v>
      </c>
    </row>
    <row r="10" spans="1:11" ht="37.5" x14ac:dyDescent="0.3">
      <c r="A10" s="29" t="s">
        <v>78</v>
      </c>
      <c r="B10" s="30" t="s">
        <v>79</v>
      </c>
      <c r="C10" s="31" t="s">
        <v>119</v>
      </c>
      <c r="D10" s="31" t="s">
        <v>119</v>
      </c>
      <c r="E10" s="31" t="s">
        <v>119</v>
      </c>
      <c r="F10" s="31" t="s">
        <v>119</v>
      </c>
      <c r="G10" s="31" t="s">
        <v>119</v>
      </c>
      <c r="H10" s="31" t="s">
        <v>119</v>
      </c>
      <c r="I10" s="31" t="s">
        <v>119</v>
      </c>
      <c r="J10" s="31" t="s">
        <v>119</v>
      </c>
      <c r="K10" s="31" t="s">
        <v>119</v>
      </c>
    </row>
    <row r="11" spans="1:11" ht="37.5" x14ac:dyDescent="0.3">
      <c r="A11" s="29" t="s">
        <v>80</v>
      </c>
      <c r="B11" s="30" t="s">
        <v>81</v>
      </c>
      <c r="C11" s="31" t="s">
        <v>119</v>
      </c>
      <c r="D11" s="31" t="s">
        <v>119</v>
      </c>
      <c r="E11" s="31" t="s">
        <v>119</v>
      </c>
      <c r="F11" s="31" t="s">
        <v>119</v>
      </c>
      <c r="G11" s="31" t="s">
        <v>119</v>
      </c>
      <c r="H11" s="31" t="s">
        <v>119</v>
      </c>
      <c r="I11" s="31" t="s">
        <v>119</v>
      </c>
      <c r="J11" s="31" t="s">
        <v>119</v>
      </c>
      <c r="K11" s="31" t="s">
        <v>119</v>
      </c>
    </row>
    <row r="12" spans="1:11" x14ac:dyDescent="0.3">
      <c r="A12" s="29" t="s">
        <v>82</v>
      </c>
      <c r="B12" s="30" t="s">
        <v>83</v>
      </c>
      <c r="C12" s="31" t="s">
        <v>119</v>
      </c>
      <c r="D12" s="31" t="s">
        <v>119</v>
      </c>
      <c r="E12" s="31" t="s">
        <v>119</v>
      </c>
      <c r="F12" s="31" t="s">
        <v>119</v>
      </c>
      <c r="G12" s="31" t="s">
        <v>119</v>
      </c>
      <c r="H12" s="31" t="s">
        <v>119</v>
      </c>
      <c r="I12" s="31" t="s">
        <v>119</v>
      </c>
      <c r="J12" s="31" t="s">
        <v>119</v>
      </c>
      <c r="K12" s="31" t="s">
        <v>119</v>
      </c>
    </row>
  </sheetData>
  <mergeCells count="10">
    <mergeCell ref="B2:K2"/>
    <mergeCell ref="B3:K3"/>
    <mergeCell ref="A5:A6"/>
    <mergeCell ref="B5:B6"/>
    <mergeCell ref="C5:C6"/>
    <mergeCell ref="D5:D6"/>
    <mergeCell ref="E5:E6"/>
    <mergeCell ref="F5:G5"/>
    <mergeCell ref="J5:J6"/>
    <mergeCell ref="K5:K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85" zoomScaleNormal="85" workbookViewId="0">
      <selection activeCell="A7" sqref="A7"/>
    </sheetView>
  </sheetViews>
  <sheetFormatPr defaultRowHeight="18.75" x14ac:dyDescent="0.3"/>
  <cols>
    <col min="1" max="1" width="13.85546875" style="1" customWidth="1"/>
    <col min="2" max="2" width="29.5703125" style="1" customWidth="1"/>
    <col min="3" max="3" width="30.5703125" style="1" customWidth="1"/>
    <col min="4" max="4" width="28.85546875" style="1" customWidth="1"/>
    <col min="5" max="5" width="32" style="1" customWidth="1"/>
    <col min="6" max="6" width="39.5703125" style="1" customWidth="1"/>
    <col min="7" max="16384" width="9.140625" style="1"/>
  </cols>
  <sheetData>
    <row r="1" spans="1:6" x14ac:dyDescent="0.3">
      <c r="F1" s="3" t="s">
        <v>84</v>
      </c>
    </row>
    <row r="3" spans="1:6" ht="37.5" customHeight="1" x14ac:dyDescent="0.3">
      <c r="A3" s="67" t="s">
        <v>120</v>
      </c>
      <c r="B3" s="53"/>
      <c r="C3" s="53"/>
      <c r="D3" s="53"/>
      <c r="E3" s="53"/>
      <c r="F3" s="53"/>
    </row>
    <row r="4" spans="1:6" x14ac:dyDescent="0.3">
      <c r="A4" s="53"/>
      <c r="B4" s="53"/>
      <c r="C4" s="53"/>
      <c r="D4" s="53"/>
      <c r="E4" s="53"/>
      <c r="F4" s="53"/>
    </row>
    <row r="6" spans="1:6" ht="37.5" x14ac:dyDescent="0.3">
      <c r="A6" s="8" t="s">
        <v>0</v>
      </c>
      <c r="B6" s="8" t="s">
        <v>86</v>
      </c>
      <c r="C6" s="8" t="s">
        <v>87</v>
      </c>
      <c r="D6" s="8" t="s">
        <v>88</v>
      </c>
      <c r="E6" s="8" t="s">
        <v>89</v>
      </c>
      <c r="F6" s="8" t="s">
        <v>90</v>
      </c>
    </row>
    <row r="7" spans="1:6" x14ac:dyDescent="0.3">
      <c r="A7" s="5">
        <v>1</v>
      </c>
      <c r="B7" s="5" t="s">
        <v>119</v>
      </c>
      <c r="C7" s="22" t="s">
        <v>119</v>
      </c>
      <c r="D7" s="22" t="s">
        <v>119</v>
      </c>
      <c r="E7" s="22" t="s">
        <v>119</v>
      </c>
      <c r="F7" s="22" t="s">
        <v>119</v>
      </c>
    </row>
    <row r="9" spans="1:6" ht="19.5" x14ac:dyDescent="0.35">
      <c r="A9" s="33" t="s">
        <v>115</v>
      </c>
      <c r="B9" s="68" t="s">
        <v>121</v>
      </c>
      <c r="C9" s="68"/>
      <c r="D9" s="68"/>
      <c r="E9" s="68"/>
      <c r="F9" s="68"/>
    </row>
  </sheetData>
  <mergeCells count="3">
    <mergeCell ref="A3:F3"/>
    <mergeCell ref="A4:F4"/>
    <mergeCell ref="B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1-илова</vt:lpstr>
      <vt:lpstr>2-илова</vt:lpstr>
      <vt:lpstr>3-илова</vt:lpstr>
      <vt:lpstr>4-илова</vt:lpstr>
      <vt:lpstr>5-илова</vt:lpstr>
      <vt:lpstr>6-илова</vt:lpstr>
      <vt:lpstr>7-илова</vt:lpstr>
      <vt:lpstr>8-илова</vt:lpstr>
      <vt:lpstr>9-илова</vt:lpstr>
      <vt:lpstr>10-илова</vt:lpstr>
      <vt:lpstr>13-илова</vt:lpstr>
      <vt:lpstr>14-илова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2022-10-26T09:25:38Z</dcterms:modified>
</cp:coreProperties>
</file>